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" windowWidth="15420" windowHeight="6030" tabRatio="764" activeTab="6"/>
  </bookViews>
  <sheets>
    <sheet name="COLOUR CODES" sheetId="1" r:id="rId1"/>
    <sheet name="Meetings" sheetId="2" r:id="rId2"/>
    <sheet name="Cllr Attendance Full Year" sheetId="3" r:id="rId3"/>
    <sheet name="Council" sheetId="4" r:id="rId4"/>
    <sheet name="Finance" sheetId="5" r:id="rId5"/>
    <sheet name="CCEG Cttee" sheetId="6" r:id="rId6"/>
    <sheet name="Planning" sheetId="7" r:id="rId7"/>
  </sheets>
  <definedNames>
    <definedName name="_xlnm.Print_Area" localSheetId="5">'CCEG Cttee'!$A$3:$G$10</definedName>
    <definedName name="_xlnm.Print_Area" localSheetId="3">'Council'!$A$3:$D$42</definedName>
    <definedName name="_xlnm.Print_Area" localSheetId="4">'Finance'!$A$3:$D$9</definedName>
    <definedName name="_xlnm.Print_Area" localSheetId="6">'Planning'!$A$2:$K$27</definedName>
  </definedNames>
  <calcPr fullCalcOnLoad="1"/>
</workbook>
</file>

<file path=xl/sharedStrings.xml><?xml version="1.0" encoding="utf-8"?>
<sst xmlns="http://schemas.openxmlformats.org/spreadsheetml/2006/main" count="98" uniqueCount="53">
  <si>
    <t>COUNCIL ATTENDANCE</t>
  </si>
  <si>
    <t>PLANNING APPLICATIONS COMMITTEE - ATTENDANCE</t>
  </si>
  <si>
    <t>No Attended</t>
  </si>
  <si>
    <t>Total No Meetings</t>
  </si>
  <si>
    <t>Member absent with apologies</t>
  </si>
  <si>
    <t>Member absent with no apologies</t>
  </si>
  <si>
    <t>Special Meeting</t>
  </si>
  <si>
    <t>Member not a member of the committee prior to this date</t>
  </si>
  <si>
    <t>Member not a member of this committee after this date</t>
  </si>
  <si>
    <t>Member absent on other Council business</t>
  </si>
  <si>
    <t>Total No Attended</t>
  </si>
  <si>
    <t>Full Council</t>
  </si>
  <si>
    <t>Finance</t>
  </si>
  <si>
    <t>Community, Culture &amp; Economic Growth</t>
  </si>
  <si>
    <t>Planning</t>
  </si>
  <si>
    <t>Cllr Jackson</t>
  </si>
  <si>
    <t>Cllr Burgin</t>
  </si>
  <si>
    <t>Cllr Kenyon</t>
  </si>
  <si>
    <t>Cllr Clark</t>
  </si>
  <si>
    <t>Cllr Thompson</t>
  </si>
  <si>
    <t>Cllr Whipp</t>
  </si>
  <si>
    <t>Total No of Meetings</t>
  </si>
  <si>
    <t>Attendance per Month</t>
  </si>
  <si>
    <t xml:space="preserve"> %age Attended </t>
  </si>
  <si>
    <t>Cllr Connelly</t>
  </si>
  <si>
    <t>Cllr Lawson</t>
  </si>
  <si>
    <t>Cllr Monk</t>
  </si>
  <si>
    <t>Cllr Baker</t>
  </si>
  <si>
    <t>.</t>
  </si>
  <si>
    <t>Cllr Bowen</t>
  </si>
  <si>
    <t>Cllr Briggs</t>
  </si>
  <si>
    <t>Cllr Donald</t>
  </si>
  <si>
    <t>Cllr Thorley</t>
  </si>
  <si>
    <t>Standing Deputy</t>
  </si>
  <si>
    <t>MEETINGS PER YEAR 2019-2020</t>
  </si>
  <si>
    <t>Cllr Clarke</t>
  </si>
  <si>
    <t>Cllr Davies</t>
  </si>
  <si>
    <t>Cllr Fallows</t>
  </si>
  <si>
    <t>Cllr Hawkins</t>
  </si>
  <si>
    <t>Cllr Knaggs</t>
  </si>
  <si>
    <t>Cllr Shepherd</t>
  </si>
  <si>
    <t>Cllr Snell</t>
  </si>
  <si>
    <t>Cllr Lawson (Mayor)</t>
  </si>
  <si>
    <t>Cllr Jackson (Deputy Mayor)</t>
  </si>
  <si>
    <t>Cllr Whitby</t>
  </si>
  <si>
    <t>FINANCE ATTENDANCE</t>
  </si>
  <si>
    <t>CCEG ATTENDANCE</t>
  </si>
  <si>
    <t>Cllr Jackson (Chair)</t>
  </si>
  <si>
    <t>Cllr Burgin (Chair)</t>
  </si>
  <si>
    <t>Cllr Bowen (Vice-Chair)</t>
  </si>
  <si>
    <t>Cllr Davies (Vice-Chair)</t>
  </si>
  <si>
    <t>Standing Deputies</t>
  </si>
  <si>
    <t>Total Attended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</si>
</sst>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00"/>
    <numFmt numFmtId="170" formatCode="0.0"/>
    <numFmt numFmtId="171" formatCode="dd/mm/yy;@"/>
    <numFmt numFmtId="172" formatCode="[$-809]dd\ mmmm\ yyyy;@"/>
    <numFmt numFmtId="173" formatCode="[$-F800]dddd\,\ mmmm\ dd\,\ yyyy"/>
  </numFmts>
  <fonts count="52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0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BF49F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1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5" fontId="0" fillId="0" borderId="0" xfId="0" applyNumberFormat="1" applyAlignment="1">
      <alignment/>
    </xf>
    <xf numFmtId="15" fontId="0" fillId="0" borderId="13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5" fontId="0" fillId="0" borderId="0" xfId="0" applyNumberFormat="1" applyFill="1" applyBorder="1" applyAlignment="1">
      <alignment/>
    </xf>
    <xf numFmtId="15" fontId="3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15" fontId="0" fillId="0" borderId="13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5" fontId="49" fillId="0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50" fillId="34" borderId="17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11" xfId="0" applyFill="1" applyBorder="1" applyAlignment="1">
      <alignment/>
    </xf>
    <xf numFmtId="0" fontId="0" fillId="34" borderId="17" xfId="0" applyFill="1" applyBorder="1" applyAlignment="1">
      <alignment horizontal="center"/>
    </xf>
    <xf numFmtId="15" fontId="0" fillId="37" borderId="0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19" borderId="11" xfId="0" applyFill="1" applyBorder="1" applyAlignment="1">
      <alignment/>
    </xf>
    <xf numFmtId="0" fontId="51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5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15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5" fontId="0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5" fontId="4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5" fontId="12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9" fontId="0" fillId="0" borderId="0" xfId="59" applyFont="1" applyFill="1" applyBorder="1" applyAlignment="1">
      <alignment/>
    </xf>
    <xf numFmtId="9" fontId="0" fillId="0" borderId="0" xfId="59" applyFont="1" applyFill="1" applyBorder="1" applyAlignment="1">
      <alignment/>
    </xf>
    <xf numFmtId="15" fontId="0" fillId="0" borderId="16" xfId="0" applyNumberFormat="1" applyFill="1" applyBorder="1" applyAlignment="1">
      <alignment horizontal="center"/>
    </xf>
    <xf numFmtId="15" fontId="49" fillId="0" borderId="16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center"/>
    </xf>
    <xf numFmtId="15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38" borderId="11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9" fontId="2" fillId="0" borderId="0" xfId="59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0" borderId="0" xfId="59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5" fontId="0" fillId="2" borderId="23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5" fontId="0" fillId="0" borderId="0" xfId="0" applyNumberFormat="1" applyAlignment="1">
      <alignment horizontal="right"/>
    </xf>
    <xf numFmtId="14" fontId="0" fillId="0" borderId="0" xfId="0" applyNumberFormat="1" applyFont="1" applyFill="1" applyBorder="1" applyAlignment="1">
      <alignment/>
    </xf>
    <xf numFmtId="0" fontId="2" fillId="5" borderId="15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9" fontId="0" fillId="0" borderId="0" xfId="59" applyFont="1" applyFill="1" applyBorder="1" applyAlignment="1">
      <alignment/>
    </xf>
    <xf numFmtId="15" fontId="0" fillId="2" borderId="25" xfId="0" applyNumberFormat="1" applyFill="1" applyBorder="1" applyAlignment="1">
      <alignment horizontal="center"/>
    </xf>
    <xf numFmtId="0" fontId="13" fillId="0" borderId="12" xfId="0" applyFont="1" applyFill="1" applyBorder="1" applyAlignment="1">
      <alignment horizontal="right"/>
    </xf>
    <xf numFmtId="15" fontId="0" fillId="0" borderId="12" xfId="0" applyNumberFormat="1" applyFill="1" applyBorder="1" applyAlignment="1">
      <alignment horizontal="center"/>
    </xf>
    <xf numFmtId="17" fontId="2" fillId="34" borderId="11" xfId="0" applyNumberFormat="1" applyFont="1" applyFill="1" applyBorder="1" applyAlignment="1">
      <alignment horizontal="center"/>
    </xf>
    <xf numFmtId="17" fontId="2" fillId="34" borderId="11" xfId="59" applyNumberFormat="1" applyFont="1" applyFill="1" applyBorder="1" applyAlignment="1">
      <alignment horizontal="center"/>
    </xf>
    <xf numFmtId="15" fontId="0" fillId="2" borderId="26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15" fontId="0" fillId="7" borderId="25" xfId="0" applyNumberFormat="1" applyFill="1" applyBorder="1" applyAlignment="1">
      <alignment/>
    </xf>
    <xf numFmtId="15" fontId="0" fillId="7" borderId="25" xfId="0" applyNumberFormat="1" applyFont="1" applyFill="1" applyBorder="1" applyAlignment="1">
      <alignment/>
    </xf>
    <xf numFmtId="15" fontId="0" fillId="3" borderId="23" xfId="0" applyNumberFormat="1" applyFill="1" applyBorder="1" applyAlignment="1">
      <alignment/>
    </xf>
    <xf numFmtId="15" fontId="0" fillId="3" borderId="25" xfId="0" applyNumberFormat="1" applyFill="1" applyBorder="1" applyAlignment="1">
      <alignment/>
    </xf>
    <xf numFmtId="0" fontId="2" fillId="39" borderId="21" xfId="0" applyFont="1" applyFill="1" applyBorder="1" applyAlignment="1">
      <alignment horizontal="center" wrapText="1"/>
    </xf>
    <xf numFmtId="0" fontId="2" fillId="39" borderId="22" xfId="0" applyFont="1" applyFill="1" applyBorder="1" applyAlignment="1">
      <alignment horizontal="center" vertical="top" wrapText="1"/>
    </xf>
    <xf numFmtId="15" fontId="0" fillId="39" borderId="23" xfId="0" applyNumberFormat="1" applyFill="1" applyBorder="1" applyAlignment="1">
      <alignment horizontal="center"/>
    </xf>
    <xf numFmtId="15" fontId="0" fillId="39" borderId="23" xfId="0" applyNumberFormat="1" applyFont="1" applyFill="1" applyBorder="1" applyAlignment="1">
      <alignment/>
    </xf>
    <xf numFmtId="15" fontId="0" fillId="39" borderId="25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5" fontId="0" fillId="34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center"/>
    </xf>
    <xf numFmtId="0" fontId="0" fillId="0" borderId="11" xfId="59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59" applyNumberFormat="1" applyFont="1" applyFill="1" applyBorder="1" applyAlignment="1">
      <alignment horizontal="center"/>
    </xf>
    <xf numFmtId="0" fontId="0" fillId="35" borderId="11" xfId="59" applyNumberFormat="1" applyFon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right" wrapText="1"/>
    </xf>
    <xf numFmtId="0" fontId="0" fillId="4" borderId="11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7" borderId="11" xfId="59" applyNumberFormat="1" applyFont="1" applyFill="1" applyBorder="1" applyAlignment="1">
      <alignment horizontal="center"/>
    </xf>
    <xf numFmtId="0" fontId="0" fillId="37" borderId="11" xfId="0" applyNumberForma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7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5" fontId="0" fillId="39" borderId="25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17" fontId="2" fillId="34" borderId="19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0" fillId="38" borderId="11" xfId="0" applyNumberForma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15" fontId="0" fillId="3" borderId="28" xfId="0" applyNumberFormat="1" applyFill="1" applyBorder="1" applyAlignment="1">
      <alignment/>
    </xf>
    <xf numFmtId="1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40" borderId="19" xfId="0" applyFont="1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6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27"/>
  <sheetViews>
    <sheetView zoomScalePageLayoutView="0" workbookViewId="0" topLeftCell="A1">
      <selection activeCell="G21" sqref="G21"/>
    </sheetView>
  </sheetViews>
  <sheetFormatPr defaultColWidth="9.140625" defaultRowHeight="12.75"/>
  <sheetData>
    <row r="3" spans="3:5" ht="12.75">
      <c r="C3" s="31"/>
      <c r="E3" t="s">
        <v>4</v>
      </c>
    </row>
    <row r="5" spans="3:5" ht="12.75">
      <c r="C5" s="62"/>
      <c r="E5" t="s">
        <v>5</v>
      </c>
    </row>
    <row r="7" spans="3:5" ht="12.75">
      <c r="C7" s="148"/>
      <c r="E7" t="s">
        <v>6</v>
      </c>
    </row>
    <row r="9" spans="3:5" ht="12.75">
      <c r="C9" s="96"/>
      <c r="E9" t="s">
        <v>7</v>
      </c>
    </row>
    <row r="11" spans="3:5" ht="12.75">
      <c r="C11" s="56"/>
      <c r="E11" t="s">
        <v>8</v>
      </c>
    </row>
    <row r="13" spans="3:5" ht="12.75">
      <c r="C13" s="66"/>
      <c r="E13" t="s">
        <v>9</v>
      </c>
    </row>
    <row r="17" spans="4:5" ht="12.75">
      <c r="D17" s="4"/>
      <c r="E17" s="4"/>
    </row>
    <row r="18" spans="4:5" ht="12.75">
      <c r="D18" s="4"/>
      <c r="E18" s="4"/>
    </row>
    <row r="19" spans="4:5" ht="12.75">
      <c r="D19" s="4"/>
      <c r="E19" s="4"/>
    </row>
    <row r="20" spans="4:5" ht="12.75">
      <c r="D20" s="4"/>
      <c r="E20" s="4"/>
    </row>
    <row r="21" spans="4:5" ht="12.75">
      <c r="D21" s="105"/>
      <c r="E21" s="4"/>
    </row>
    <row r="22" spans="4:5" ht="12.75">
      <c r="D22" s="4"/>
      <c r="E22" s="4"/>
    </row>
    <row r="23" spans="4:5" ht="12.75">
      <c r="D23" s="4"/>
      <c r="E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  <row r="27" spans="4:5" ht="12.75">
      <c r="D27" s="4"/>
      <c r="E2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8">
      <selection activeCell="G23" sqref="G23"/>
    </sheetView>
  </sheetViews>
  <sheetFormatPr defaultColWidth="9.140625" defaultRowHeight="12.75"/>
  <cols>
    <col min="1" max="1" width="17.7109375" style="0" customWidth="1"/>
    <col min="2" max="2" width="5.00390625" style="0" customWidth="1"/>
    <col min="3" max="3" width="3.421875" style="0" customWidth="1"/>
    <col min="4" max="4" width="17.28125" style="0" customWidth="1"/>
    <col min="5" max="5" width="5.140625" style="0" customWidth="1"/>
    <col min="6" max="6" width="3.140625" style="0" customWidth="1"/>
    <col min="7" max="7" width="18.00390625" style="0" customWidth="1"/>
    <col min="8" max="8" width="5.7109375" style="0" customWidth="1"/>
    <col min="9" max="9" width="3.57421875" style="0" customWidth="1"/>
    <col min="10" max="10" width="17.140625" style="0" customWidth="1"/>
    <col min="11" max="11" width="4.421875" style="0" customWidth="1"/>
    <col min="12" max="12" width="4.140625" style="0" customWidth="1"/>
    <col min="13" max="13" width="17.140625" style="0" customWidth="1"/>
    <col min="14" max="14" width="7.421875" style="0" customWidth="1"/>
    <col min="15" max="15" width="4.8515625" style="0" customWidth="1"/>
    <col min="16" max="16" width="15.28125" style="0" customWidth="1"/>
    <col min="17" max="17" width="4.57421875" style="0" customWidth="1"/>
  </cols>
  <sheetData>
    <row r="1" s="17" customFormat="1" ht="15">
      <c r="A1" s="16" t="s">
        <v>34</v>
      </c>
    </row>
    <row r="2" ht="14.25" customHeight="1">
      <c r="A2" s="18"/>
    </row>
    <row r="3" spans="1:17" ht="24" customHeight="1">
      <c r="A3" s="181" t="s">
        <v>11</v>
      </c>
      <c r="B3" s="182"/>
      <c r="D3" s="183" t="s">
        <v>12</v>
      </c>
      <c r="E3" s="184"/>
      <c r="G3" s="185" t="s">
        <v>13</v>
      </c>
      <c r="H3" s="186"/>
      <c r="J3" s="126" t="s">
        <v>14</v>
      </c>
      <c r="K3" s="127"/>
      <c r="M3" s="180"/>
      <c r="N3" s="180"/>
      <c r="P3" s="179"/>
      <c r="Q3" s="179"/>
    </row>
    <row r="4" spans="1:17" ht="12.75" hidden="1">
      <c r="A4" s="19"/>
      <c r="B4" s="20"/>
      <c r="D4" s="69"/>
      <c r="E4" s="70"/>
      <c r="G4" s="71"/>
      <c r="H4" s="72"/>
      <c r="J4" s="110"/>
      <c r="K4" s="111"/>
      <c r="M4" s="24"/>
      <c r="N4" s="4"/>
      <c r="P4" s="24"/>
      <c r="Q4" s="4"/>
    </row>
    <row r="5" spans="1:17" ht="12.75">
      <c r="A5" s="108"/>
      <c r="B5" s="20"/>
      <c r="D5" s="11"/>
      <c r="E5" s="20"/>
      <c r="G5" s="11"/>
      <c r="H5" s="20"/>
      <c r="J5" s="69"/>
      <c r="K5" s="70"/>
      <c r="M5" s="24"/>
      <c r="N5" s="4"/>
      <c r="P5" s="24"/>
      <c r="Q5" s="4"/>
    </row>
    <row r="6" spans="1:17" ht="12.75">
      <c r="A6" s="22">
        <v>43605</v>
      </c>
      <c r="B6" s="20">
        <v>1</v>
      </c>
      <c r="D6" s="71">
        <v>43633</v>
      </c>
      <c r="E6" s="72">
        <v>1</v>
      </c>
      <c r="G6" s="71">
        <v>43633</v>
      </c>
      <c r="H6" s="72">
        <v>1</v>
      </c>
      <c r="J6" s="75">
        <v>43619</v>
      </c>
      <c r="K6" s="72">
        <v>1</v>
      </c>
      <c r="M6" s="24"/>
      <c r="N6" s="4"/>
      <c r="P6" s="24"/>
      <c r="Q6" s="4"/>
    </row>
    <row r="7" spans="1:17" ht="12.75">
      <c r="A7" s="22">
        <v>43661</v>
      </c>
      <c r="B7" s="20">
        <v>1</v>
      </c>
      <c r="D7" s="71">
        <v>43717</v>
      </c>
      <c r="E7" s="72">
        <v>1</v>
      </c>
      <c r="G7" s="71">
        <v>43717</v>
      </c>
      <c r="H7" s="72">
        <v>1</v>
      </c>
      <c r="J7" s="75">
        <v>43654</v>
      </c>
      <c r="K7" s="72">
        <v>1</v>
      </c>
      <c r="M7" s="24"/>
      <c r="N7" s="4"/>
      <c r="P7" s="24"/>
      <c r="Q7" s="4"/>
    </row>
    <row r="8" spans="1:17" ht="12.75">
      <c r="A8" s="34">
        <v>43731</v>
      </c>
      <c r="B8" s="20">
        <v>1</v>
      </c>
      <c r="D8" s="75">
        <v>43780</v>
      </c>
      <c r="E8" s="72">
        <v>1</v>
      </c>
      <c r="G8" s="71">
        <v>43780</v>
      </c>
      <c r="H8" s="72">
        <v>1</v>
      </c>
      <c r="J8" s="75">
        <v>43710</v>
      </c>
      <c r="K8" s="72">
        <v>1</v>
      </c>
      <c r="M8" s="24"/>
      <c r="N8" s="4"/>
      <c r="P8" s="36"/>
      <c r="Q8" s="4"/>
    </row>
    <row r="9" spans="1:17" ht="12.75">
      <c r="A9" s="34">
        <v>43794</v>
      </c>
      <c r="B9" s="20">
        <v>1</v>
      </c>
      <c r="D9" s="71">
        <v>43478</v>
      </c>
      <c r="E9" s="72">
        <v>1</v>
      </c>
      <c r="G9" s="71">
        <v>43850</v>
      </c>
      <c r="H9" s="72">
        <v>1</v>
      </c>
      <c r="J9" s="75">
        <v>43745</v>
      </c>
      <c r="K9" s="72">
        <v>1</v>
      </c>
      <c r="M9" s="24"/>
      <c r="N9" s="4"/>
      <c r="P9" s="24"/>
      <c r="Q9" s="4"/>
    </row>
    <row r="10" spans="1:17" ht="12.75">
      <c r="A10" s="34">
        <v>43857</v>
      </c>
      <c r="B10" s="20">
        <v>1</v>
      </c>
      <c r="D10" s="71">
        <v>43899</v>
      </c>
      <c r="E10" s="72">
        <v>1</v>
      </c>
      <c r="G10" s="71">
        <v>43899</v>
      </c>
      <c r="H10" s="72">
        <v>1</v>
      </c>
      <c r="J10" s="75">
        <v>43773</v>
      </c>
      <c r="K10" s="72">
        <v>1</v>
      </c>
      <c r="M10" s="77"/>
      <c r="N10" s="4"/>
      <c r="P10" s="4"/>
      <c r="Q10" s="4"/>
    </row>
    <row r="11" spans="1:17" ht="12.75">
      <c r="A11" s="34">
        <v>43913</v>
      </c>
      <c r="B11" s="20">
        <v>1</v>
      </c>
      <c r="D11" s="71"/>
      <c r="E11" s="72"/>
      <c r="G11" s="75">
        <v>43962</v>
      </c>
      <c r="H11" s="72">
        <v>1</v>
      </c>
      <c r="J11" s="75">
        <v>43801</v>
      </c>
      <c r="K11" s="81">
        <v>1</v>
      </c>
      <c r="M11" s="13"/>
      <c r="N11" s="37"/>
      <c r="P11" s="4"/>
      <c r="Q11" s="4"/>
    </row>
    <row r="12" spans="1:17" ht="12.75">
      <c r="A12" s="22"/>
      <c r="B12" s="20"/>
      <c r="D12" s="71"/>
      <c r="E12" s="72"/>
      <c r="G12" s="75"/>
      <c r="H12" s="72"/>
      <c r="J12" s="34">
        <v>43843</v>
      </c>
      <c r="K12" s="72">
        <v>1</v>
      </c>
      <c r="P12" s="13"/>
      <c r="Q12" s="37"/>
    </row>
    <row r="13" spans="1:11" ht="12.75">
      <c r="A13" s="34"/>
      <c r="B13" s="67"/>
      <c r="D13" s="71"/>
      <c r="E13" s="72"/>
      <c r="G13" s="75"/>
      <c r="H13" s="72"/>
      <c r="J13" s="34">
        <v>43864</v>
      </c>
      <c r="K13" s="72">
        <v>1</v>
      </c>
    </row>
    <row r="14" spans="1:11" ht="12.75">
      <c r="A14" s="144"/>
      <c r="B14" s="169"/>
      <c r="D14" s="71"/>
      <c r="E14" s="72"/>
      <c r="G14" s="73"/>
      <c r="H14" s="74"/>
      <c r="J14" s="34">
        <v>43892</v>
      </c>
      <c r="K14" s="72">
        <v>1</v>
      </c>
    </row>
    <row r="15" spans="2:11" ht="12.75">
      <c r="B15" s="20"/>
      <c r="D15" s="71"/>
      <c r="E15" s="72"/>
      <c r="G15" s="23" t="s">
        <v>3</v>
      </c>
      <c r="H15" s="146">
        <f>SUM(H6:H13)</f>
        <v>6</v>
      </c>
      <c r="J15" s="34">
        <v>43927</v>
      </c>
      <c r="K15" s="72">
        <v>1</v>
      </c>
    </row>
    <row r="16" spans="2:14" ht="12.75">
      <c r="B16" s="20"/>
      <c r="D16" s="71"/>
      <c r="E16" s="72"/>
      <c r="G16" s="187"/>
      <c r="H16" s="187"/>
      <c r="J16" s="34">
        <v>43962</v>
      </c>
      <c r="K16" s="72">
        <v>1</v>
      </c>
      <c r="M16" s="187"/>
      <c r="N16" s="187"/>
    </row>
    <row r="17" spans="1:14" ht="12.75">
      <c r="A17" s="170" t="s">
        <v>3</v>
      </c>
      <c r="B17" s="171">
        <f>SUM(B6:B14)</f>
        <v>6</v>
      </c>
      <c r="D17" s="76" t="s">
        <v>3</v>
      </c>
      <c r="E17" s="145">
        <f>SUM(E6:E15)</f>
        <v>5</v>
      </c>
      <c r="G17" s="24"/>
      <c r="H17" s="4"/>
      <c r="J17" s="11"/>
      <c r="K17" s="20"/>
      <c r="M17" s="79"/>
      <c r="N17" s="4"/>
    </row>
    <row r="18" spans="1:14" ht="12.75">
      <c r="A18" s="24"/>
      <c r="B18" s="4"/>
      <c r="D18" s="47"/>
      <c r="E18" s="4"/>
      <c r="G18" s="24"/>
      <c r="H18" s="4"/>
      <c r="J18" s="11"/>
      <c r="K18" s="20"/>
      <c r="M18" s="24"/>
      <c r="N18" s="4"/>
    </row>
    <row r="19" spans="1:14" ht="13.5" customHeight="1">
      <c r="A19" s="68"/>
      <c r="B19" s="68"/>
      <c r="D19" s="180"/>
      <c r="E19" s="180"/>
      <c r="G19" s="24"/>
      <c r="H19" s="4"/>
      <c r="I19" s="21"/>
      <c r="J19" s="82" t="s">
        <v>3</v>
      </c>
      <c r="K19" s="147">
        <f>SUM(K6:K16)</f>
        <v>11</v>
      </c>
      <c r="M19" s="24"/>
      <c r="N19" s="4"/>
    </row>
    <row r="20" spans="4:14" ht="12.75">
      <c r="D20" s="178"/>
      <c r="E20" s="178"/>
      <c r="G20" s="178"/>
      <c r="H20" s="178"/>
      <c r="J20" s="24"/>
      <c r="K20" s="4"/>
      <c r="M20" s="24"/>
      <c r="N20" s="4"/>
    </row>
    <row r="21" spans="4:14" ht="12.75">
      <c r="D21" s="178"/>
      <c r="E21" s="178"/>
      <c r="G21" s="178"/>
      <c r="H21" s="178"/>
      <c r="J21" s="24"/>
      <c r="K21" s="4"/>
      <c r="M21" s="24"/>
      <c r="N21" s="4"/>
    </row>
    <row r="22" spans="4:14" ht="12.75">
      <c r="D22" s="24"/>
      <c r="E22" s="4"/>
      <c r="G22" s="24"/>
      <c r="H22" s="4"/>
      <c r="J22" s="24"/>
      <c r="K22" s="4"/>
      <c r="M22" s="24"/>
      <c r="N22" s="4"/>
    </row>
    <row r="23" spans="4:14" ht="12.75">
      <c r="D23" s="36"/>
      <c r="E23" s="4"/>
      <c r="G23" s="36"/>
      <c r="H23" s="4"/>
      <c r="J23" s="24"/>
      <c r="K23" s="4"/>
      <c r="M23" s="24"/>
      <c r="N23" s="4"/>
    </row>
    <row r="24" spans="4:14" ht="12.75">
      <c r="D24" s="36"/>
      <c r="E24" s="4"/>
      <c r="G24" s="36"/>
      <c r="H24" s="4"/>
      <c r="J24" s="24"/>
      <c r="K24" s="4"/>
      <c r="M24" s="24"/>
      <c r="N24" s="4"/>
    </row>
    <row r="25" spans="4:14" ht="12.75">
      <c r="D25" s="36"/>
      <c r="E25" s="4"/>
      <c r="G25" s="36"/>
      <c r="H25" s="4"/>
      <c r="J25" s="24"/>
      <c r="K25" s="4"/>
      <c r="M25" s="24"/>
      <c r="N25" s="4"/>
    </row>
    <row r="26" spans="4:14" ht="12.75">
      <c r="D26" s="109"/>
      <c r="E26" s="12"/>
      <c r="G26" s="109"/>
      <c r="H26" s="4"/>
      <c r="J26" s="24"/>
      <c r="K26" s="4"/>
      <c r="M26" s="24"/>
      <c r="N26" s="4"/>
    </row>
    <row r="27" spans="4:14" ht="12.75">
      <c r="D27" s="109"/>
      <c r="E27" s="4"/>
      <c r="G27" s="109"/>
      <c r="H27" s="4"/>
      <c r="J27" s="36"/>
      <c r="K27" s="4"/>
      <c r="M27" s="24"/>
      <c r="N27" s="4"/>
    </row>
    <row r="28" spans="4:14" ht="12.75">
      <c r="D28" s="109"/>
      <c r="E28" s="4"/>
      <c r="G28" s="109"/>
      <c r="H28" s="4"/>
      <c r="J28" s="24"/>
      <c r="K28" s="4"/>
      <c r="M28" s="24"/>
      <c r="N28" s="4"/>
    </row>
    <row r="29" spans="4:14" ht="12.75">
      <c r="D29" s="109"/>
      <c r="E29" s="4"/>
      <c r="G29" s="109"/>
      <c r="H29" s="4"/>
      <c r="J29" s="24"/>
      <c r="K29" s="4"/>
      <c r="M29" s="24"/>
      <c r="N29" s="4"/>
    </row>
    <row r="30" spans="4:14" ht="12.75">
      <c r="D30" s="109"/>
      <c r="E30" s="4"/>
      <c r="G30" s="109"/>
      <c r="H30" s="12"/>
      <c r="J30" s="78"/>
      <c r="K30" s="4"/>
      <c r="M30" s="35"/>
      <c r="N30" s="4"/>
    </row>
    <row r="31" spans="4:14" ht="12.75">
      <c r="D31" s="109"/>
      <c r="E31" s="4"/>
      <c r="G31" s="109"/>
      <c r="H31" s="4"/>
      <c r="J31" s="35"/>
      <c r="K31" s="4"/>
      <c r="M31" s="13"/>
      <c r="N31" s="37"/>
    </row>
    <row r="32" spans="4:14" ht="12.75">
      <c r="D32" s="109"/>
      <c r="E32" s="4"/>
      <c r="G32" s="109"/>
      <c r="H32" s="4"/>
      <c r="J32" s="35"/>
      <c r="K32" s="4"/>
      <c r="M32" s="13"/>
      <c r="N32" s="37"/>
    </row>
    <row r="33" spans="4:14" ht="12.75">
      <c r="D33" s="109"/>
      <c r="E33" s="4"/>
      <c r="G33" s="109"/>
      <c r="H33" s="4"/>
      <c r="J33" s="35"/>
      <c r="K33" s="4"/>
      <c r="M33" s="13"/>
      <c r="N33" s="37"/>
    </row>
    <row r="34" spans="4:11" ht="12.75">
      <c r="D34" s="4"/>
      <c r="E34" s="4"/>
      <c r="G34" s="4"/>
      <c r="H34" s="4"/>
      <c r="J34" s="13"/>
      <c r="K34" s="37"/>
    </row>
    <row r="35" spans="4:8" ht="12.75" hidden="1">
      <c r="D35" s="4"/>
      <c r="E35" s="4"/>
      <c r="G35" s="4"/>
      <c r="H35" s="4"/>
    </row>
    <row r="36" spans="4:8" ht="13.5" customHeight="1">
      <c r="D36" s="13"/>
      <c r="E36" s="4"/>
      <c r="G36" s="13"/>
      <c r="H36" s="4"/>
    </row>
    <row r="37" spans="1:2" ht="12.75">
      <c r="A37" s="24"/>
      <c r="B37" s="4"/>
    </row>
    <row r="38" spans="1:2" ht="12.75">
      <c r="A38" s="24"/>
      <c r="B38" s="4"/>
    </row>
    <row r="39" spans="1:2" ht="12.75">
      <c r="A39" s="24"/>
      <c r="B39" s="4"/>
    </row>
    <row r="40" spans="1:2" ht="12.75">
      <c r="A40" s="24"/>
      <c r="B40" s="4"/>
    </row>
    <row r="41" spans="1:2" ht="12.75">
      <c r="A41" s="24"/>
      <c r="B41" s="4"/>
    </row>
    <row r="42" spans="1:2" ht="12.75">
      <c r="A42" s="24"/>
      <c r="B42" s="4"/>
    </row>
    <row r="43" spans="1:2" ht="12.75">
      <c r="A43" s="80"/>
      <c r="B43" s="4"/>
    </row>
    <row r="44" spans="1:2" ht="12.75">
      <c r="A44" s="13"/>
      <c r="B44" s="37"/>
    </row>
  </sheetData>
  <sheetProtection/>
  <mergeCells count="10">
    <mergeCell ref="D20:E21"/>
    <mergeCell ref="G20:H21"/>
    <mergeCell ref="P3:Q3"/>
    <mergeCell ref="D19:E19"/>
    <mergeCell ref="A3:B3"/>
    <mergeCell ref="D3:E3"/>
    <mergeCell ref="G3:H3"/>
    <mergeCell ref="M3:N3"/>
    <mergeCell ref="G16:H16"/>
    <mergeCell ref="M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2">
      <selection activeCell="P44" sqref="P44"/>
    </sheetView>
  </sheetViews>
  <sheetFormatPr defaultColWidth="9.140625" defaultRowHeight="12.75"/>
  <cols>
    <col min="1" max="1" width="24.7109375" style="0" customWidth="1"/>
    <col min="2" max="2" width="12.28125" style="0" customWidth="1"/>
    <col min="3" max="3" width="10.8515625" style="0" customWidth="1"/>
    <col min="4" max="4" width="10.7109375" style="0" customWidth="1"/>
    <col min="5" max="5" width="9.140625" style="0" customWidth="1"/>
    <col min="9" max="9" width="9.8515625" style="0" customWidth="1"/>
    <col min="14" max="14" width="10.28125" style="0" customWidth="1"/>
    <col min="15" max="15" width="11.7109375" style="0" customWidth="1"/>
    <col min="16" max="16" width="11.8515625" style="0" customWidth="1"/>
  </cols>
  <sheetData>
    <row r="1" s="1" customFormat="1" ht="20.25">
      <c r="A1" s="1" t="s">
        <v>28</v>
      </c>
    </row>
    <row r="3" spans="1:6" ht="12.75" customHeight="1">
      <c r="A3" s="4"/>
      <c r="B3" s="189" t="s">
        <v>21</v>
      </c>
      <c r="C3" s="189" t="s">
        <v>10</v>
      </c>
      <c r="D3" s="189" t="s">
        <v>23</v>
      </c>
      <c r="E3" s="4"/>
      <c r="F3" s="188"/>
    </row>
    <row r="4" spans="1:6" s="15" customFormat="1" ht="12" customHeight="1">
      <c r="A4" s="68"/>
      <c r="B4" s="189"/>
      <c r="C4" s="189"/>
      <c r="D4" s="189"/>
      <c r="E4" s="68"/>
      <c r="F4" s="188"/>
    </row>
    <row r="5" spans="1:6" s="15" customFormat="1" ht="12" customHeight="1">
      <c r="A5" s="68"/>
      <c r="B5" s="83"/>
      <c r="C5" s="83"/>
      <c r="D5" s="83"/>
      <c r="E5" s="68"/>
      <c r="F5" s="83"/>
    </row>
    <row r="6" spans="1:6" s="15" customFormat="1" ht="13.5" customHeight="1">
      <c r="A6" s="95" t="s">
        <v>27</v>
      </c>
      <c r="B6" s="97">
        <f>Meetings!B6+Meetings!E6+Meetings!H6+Meetings!K6+Meetings!K7</f>
        <v>5</v>
      </c>
      <c r="C6" s="97">
        <f>Council!B8+Planning!B9</f>
        <v>1</v>
      </c>
      <c r="D6" s="99">
        <f aca="true" t="shared" si="0" ref="D6:D20">C6/B6</f>
        <v>0.2</v>
      </c>
      <c r="E6" s="68"/>
      <c r="F6" s="68"/>
    </row>
    <row r="7" spans="1:6" s="3" customFormat="1" ht="12.75">
      <c r="A7" s="13" t="s">
        <v>29</v>
      </c>
      <c r="B7" s="42">
        <f>Meetings!B14+Meetings!H15+Meetings!K19+Meetings!E9+Meetings!E10+Meetings!E11+Meetings!E12</f>
        <v>19</v>
      </c>
      <c r="C7" s="42" t="e">
        <f>Council!B9+Council!C9+Council!D9+Council!E9+Council!#REF!+Finance!D16+Finance!#REF!+Finance!F16+Finance!G16+Finance!H16+'CCEG Cttee'!#REF!+'CCEG Cttee'!#REF!+'CCEG Cttee'!#REF!+'CCEG Cttee'!#REF!+'CCEG Cttee'!#REF!+Planning!B10+Planning!D10+Planning!E10+Planning!F10+Planning!G10+Planning!H10+Planning!I10+Planning!J10+Planning!K10</f>
        <v>#REF!</v>
      </c>
      <c r="D7" s="99" t="e">
        <f t="shared" si="0"/>
        <v>#REF!</v>
      </c>
      <c r="E7" s="12"/>
      <c r="F7" s="84"/>
    </row>
    <row r="8" spans="1:6" s="2" customFormat="1" ht="12.75">
      <c r="A8" s="13" t="s">
        <v>30</v>
      </c>
      <c r="B8" s="42">
        <v>15</v>
      </c>
      <c r="C8" s="39">
        <f>Council!K10+Finance!M6+'CCEG Cttee'!I10</f>
        <v>6</v>
      </c>
      <c r="D8" s="99">
        <f t="shared" si="0"/>
        <v>0.4</v>
      </c>
      <c r="E8" s="4"/>
      <c r="F8" s="84"/>
    </row>
    <row r="9" spans="1:6" ht="12.75">
      <c r="A9" s="13" t="s">
        <v>16</v>
      </c>
      <c r="B9" s="42">
        <v>5</v>
      </c>
      <c r="C9" s="39">
        <f>Council!K11</f>
        <v>1</v>
      </c>
      <c r="D9" s="99">
        <f t="shared" si="0"/>
        <v>0.2</v>
      </c>
      <c r="E9" s="4"/>
      <c r="F9" s="85"/>
    </row>
    <row r="10" spans="1:6" s="2" customFormat="1" ht="12.75">
      <c r="A10" s="13" t="s">
        <v>18</v>
      </c>
      <c r="B10" s="42">
        <f>Meetings!B14+Meetings!H15+Meetings!E7+Meetings!E9+Meetings!E10+Meetings!E11</f>
        <v>9</v>
      </c>
      <c r="C10" s="39">
        <f>SUM(Council!K6+Finance!M11+'CCEG Cttee'!I10+Planning!M6)</f>
        <v>6</v>
      </c>
      <c r="D10" s="99">
        <f t="shared" si="0"/>
        <v>0.6666666666666666</v>
      </c>
      <c r="E10" s="4"/>
      <c r="F10" s="85"/>
    </row>
    <row r="11" spans="1:6" s="2" customFormat="1" ht="12.75">
      <c r="A11" s="13" t="s">
        <v>24</v>
      </c>
      <c r="B11" s="42">
        <f>Council!B13+Council!C13+Council!D13+Council!E13+Planning!B11+Planning!C11+Planning!D11+Planning!E11+Planning!F11+Planning!G11+Planning!H11</f>
        <v>4</v>
      </c>
      <c r="C11" s="39">
        <f>Council!K12+Finance!M10+'CCEG Cttee'!I5</f>
        <v>9</v>
      </c>
      <c r="D11" s="99">
        <f t="shared" si="0"/>
        <v>2.25</v>
      </c>
      <c r="E11" s="4"/>
      <c r="F11" s="85"/>
    </row>
    <row r="12" spans="1:6" s="2" customFormat="1" ht="12.75">
      <c r="A12" s="13" t="s">
        <v>31</v>
      </c>
      <c r="B12" s="42">
        <v>24</v>
      </c>
      <c r="C12" s="39">
        <f>Council!K5+Finance!M11+'CCEG Cttee'!I12+Planning!M5</f>
        <v>8</v>
      </c>
      <c r="D12" s="99">
        <f t="shared" si="0"/>
        <v>0.3333333333333333</v>
      </c>
      <c r="E12" s="4"/>
      <c r="F12" s="85"/>
    </row>
    <row r="13" spans="1:6" s="2" customFormat="1" ht="12.75">
      <c r="A13" s="13" t="s">
        <v>15</v>
      </c>
      <c r="B13" s="42">
        <v>7</v>
      </c>
      <c r="C13" s="39">
        <f>Council!K14+Finance!M12+'CCEG Cttee'!I14+Planning!M12</f>
        <v>5</v>
      </c>
      <c r="D13" s="99">
        <f t="shared" si="0"/>
        <v>0.7142857142857143</v>
      </c>
      <c r="E13" s="4"/>
      <c r="F13" s="85"/>
    </row>
    <row r="14" spans="1:6" s="2" customFormat="1" ht="12.75">
      <c r="A14" s="13" t="s">
        <v>17</v>
      </c>
      <c r="B14" s="42">
        <v>25</v>
      </c>
      <c r="C14" s="39" t="e">
        <f>Council!#REF!+Finance!M5+'CCEG Cttee'!I15+Planning!M13</f>
        <v>#REF!</v>
      </c>
      <c r="D14" s="99" t="e">
        <f t="shared" si="0"/>
        <v>#REF!</v>
      </c>
      <c r="E14" s="4"/>
      <c r="F14" s="85"/>
    </row>
    <row r="15" spans="1:6" s="2" customFormat="1" ht="12.75">
      <c r="A15" s="13" t="s">
        <v>25</v>
      </c>
      <c r="B15" s="42">
        <v>10</v>
      </c>
      <c r="C15" s="39">
        <f>Council!K15+'CCEG Cttee'!I16</f>
        <v>5</v>
      </c>
      <c r="D15" s="99">
        <f t="shared" si="0"/>
        <v>0.5</v>
      </c>
      <c r="E15" s="4"/>
      <c r="F15" s="85"/>
    </row>
    <row r="16" spans="1:6" ht="12.75" customHeight="1">
      <c r="A16" s="13" t="s">
        <v>26</v>
      </c>
      <c r="B16" s="42">
        <f>Meetings!B6+Meetings!E6+Meetings!E7</f>
        <v>3</v>
      </c>
      <c r="C16" s="39">
        <f>Council!K16+Finance!M13</f>
        <v>2</v>
      </c>
      <c r="D16" s="99">
        <f t="shared" si="0"/>
        <v>0.6666666666666666</v>
      </c>
      <c r="E16" s="4"/>
      <c r="F16" s="85"/>
    </row>
    <row r="17" spans="1:6" ht="12.75" customHeight="1">
      <c r="A17" s="13" t="s">
        <v>19</v>
      </c>
      <c r="B17" s="42">
        <v>5</v>
      </c>
      <c r="C17" s="39">
        <f>Council!K17</f>
        <v>3</v>
      </c>
      <c r="D17" s="99">
        <f t="shared" si="0"/>
        <v>0.6</v>
      </c>
      <c r="E17" s="4"/>
      <c r="F17" s="85"/>
    </row>
    <row r="18" spans="1:6" ht="12.75" customHeight="1">
      <c r="A18" s="13" t="s">
        <v>32</v>
      </c>
      <c r="B18" s="42">
        <v>5</v>
      </c>
      <c r="C18" s="39">
        <f>Council!K18</f>
        <v>3</v>
      </c>
      <c r="D18" s="99">
        <f t="shared" si="0"/>
        <v>0.6</v>
      </c>
      <c r="E18" s="4"/>
      <c r="F18" s="85"/>
    </row>
    <row r="19" spans="1:6" ht="12.75" customHeight="1">
      <c r="A19" s="13" t="s">
        <v>20</v>
      </c>
      <c r="B19" s="42">
        <f>Meetings!B6+Meetings!B7+Meetings!H6+Meetings!H7+Meetings!K6+Meetings!K7+Meetings!K8</f>
        <v>7</v>
      </c>
      <c r="C19" s="39">
        <f>Council!K19+Finance!M14+'CCEG Cttee'!I17+Planning!M14</f>
        <v>3</v>
      </c>
      <c r="D19" s="99">
        <f t="shared" si="0"/>
        <v>0.42857142857142855</v>
      </c>
      <c r="E19" s="4"/>
      <c r="F19" s="85"/>
    </row>
    <row r="20" spans="1:6" ht="12.75" customHeight="1">
      <c r="A20" s="13"/>
      <c r="B20" s="42">
        <v>10</v>
      </c>
      <c r="C20" s="39">
        <f>Council!K6+Finance!M15</f>
        <v>3</v>
      </c>
      <c r="D20" s="99">
        <f t="shared" si="0"/>
        <v>0.3</v>
      </c>
      <c r="E20" s="4"/>
      <c r="F20" s="85"/>
    </row>
    <row r="21" spans="1:6" ht="12.75" customHeight="1">
      <c r="A21" s="13"/>
      <c r="B21" s="42"/>
      <c r="C21" s="39"/>
      <c r="D21" s="99"/>
      <c r="E21" s="4"/>
      <c r="F21" s="85"/>
    </row>
    <row r="22" spans="1:6" s="2" customFormat="1" ht="12.75">
      <c r="A22" s="13"/>
      <c r="B22" s="42"/>
      <c r="C22" s="39"/>
      <c r="D22" s="99"/>
      <c r="E22" s="4"/>
      <c r="F22" s="85"/>
    </row>
    <row r="23" spans="1:6" s="2" customFormat="1" ht="12.75">
      <c r="A23" s="14"/>
      <c r="B23" s="4"/>
      <c r="C23" s="39"/>
      <c r="D23" s="60"/>
      <c r="E23" s="4"/>
      <c r="F23" s="85"/>
    </row>
    <row r="24" spans="1:6" s="2" customFormat="1" ht="20.25">
      <c r="A24" s="1" t="s">
        <v>22</v>
      </c>
      <c r="B24" s="4"/>
      <c r="C24" s="39"/>
      <c r="D24" s="60"/>
      <c r="E24" s="4"/>
      <c r="F24" s="85"/>
    </row>
    <row r="25" spans="1:6" s="3" customFormat="1" ht="12.75">
      <c r="A25" s="14"/>
      <c r="B25" s="12"/>
      <c r="C25" s="42"/>
      <c r="D25" s="60"/>
      <c r="E25" s="12"/>
      <c r="F25" s="85"/>
    </row>
    <row r="26" spans="1:16" s="2" customFormat="1" ht="12.75">
      <c r="A26" s="14"/>
      <c r="B26" s="117">
        <v>43586</v>
      </c>
      <c r="C26" s="117">
        <v>43617</v>
      </c>
      <c r="D26" s="117">
        <v>43647</v>
      </c>
      <c r="E26" s="117">
        <v>43678</v>
      </c>
      <c r="F26" s="118">
        <v>43709</v>
      </c>
      <c r="G26" s="117">
        <v>43739</v>
      </c>
      <c r="H26" s="117">
        <v>43770</v>
      </c>
      <c r="I26" s="117">
        <v>43800</v>
      </c>
      <c r="J26" s="117">
        <v>43831</v>
      </c>
      <c r="K26" s="117">
        <v>43862</v>
      </c>
      <c r="L26" s="117">
        <v>43891</v>
      </c>
      <c r="M26" s="117">
        <v>43922</v>
      </c>
      <c r="N26" s="167">
        <v>43952</v>
      </c>
      <c r="O26" s="191" t="s">
        <v>3</v>
      </c>
      <c r="P26" s="190" t="s">
        <v>52</v>
      </c>
    </row>
    <row r="27" spans="1:16" s="2" customFormat="1" ht="12.75">
      <c r="A27" s="4"/>
      <c r="B27" s="4"/>
      <c r="C27" s="39"/>
      <c r="D27" s="60"/>
      <c r="E27" s="4"/>
      <c r="F27" s="85"/>
      <c r="O27" s="192"/>
      <c r="P27" s="190"/>
    </row>
    <row r="28" spans="1:15" ht="12.75">
      <c r="A28" s="95"/>
      <c r="B28" s="39"/>
      <c r="C28" s="39"/>
      <c r="D28" s="45"/>
      <c r="E28" s="106"/>
      <c r="F28" s="101"/>
      <c r="G28" s="51"/>
      <c r="H28" s="51"/>
      <c r="I28" s="51"/>
      <c r="J28" s="51"/>
      <c r="K28" s="51"/>
      <c r="L28" s="51"/>
      <c r="M28" s="51"/>
      <c r="N28" s="2"/>
      <c r="O28" s="149"/>
    </row>
    <row r="29" spans="1:16" ht="12.75">
      <c r="A29" s="135" t="s">
        <v>29</v>
      </c>
      <c r="B29" s="30">
        <f>Council!B8</f>
        <v>1</v>
      </c>
      <c r="C29" s="30">
        <f>SUM(Finance!B6+'CCEG Cttee'!B9+Planning!B6)</f>
        <v>3</v>
      </c>
      <c r="D29" s="136">
        <f>SUM(Council!C8+Planning!C6)</f>
        <v>2</v>
      </c>
      <c r="E29" s="31"/>
      <c r="F29" s="137">
        <f>SUM(Council!D8+Finance!C6+'CCEG Cttee'!C9+Planning!D6)</f>
        <v>0</v>
      </c>
      <c r="G29" s="30">
        <f>SUM(Planning!E6)</f>
        <v>1</v>
      </c>
      <c r="H29" s="30">
        <f>SUM(Council!E8+Finance!D6+'CCEG Cttee'!D9+Planning!F6)</f>
        <v>3</v>
      </c>
      <c r="I29" s="30">
        <f>SUM(Planning!G6)</f>
        <v>0</v>
      </c>
      <c r="J29" s="30">
        <f>SUM(Council!F8+Finance!E6+'CCEG Cttee'!E9+Planning!H6)</f>
        <v>0</v>
      </c>
      <c r="K29" s="30">
        <f>SUM(Planning!I6)</f>
        <v>0</v>
      </c>
      <c r="L29" s="30">
        <f>SUM(Council!G8+Finance!F6+'CCEG Cttee'!F9+Planning!J6)</f>
        <v>0</v>
      </c>
      <c r="M29" s="30">
        <f>SUM(Finance!G6+Planning!K6)</f>
        <v>0</v>
      </c>
      <c r="N29" s="30">
        <f>SUM('CCEG Cttee'!G9+Planning!L6)</f>
        <v>0</v>
      </c>
      <c r="O29" s="31">
        <f>SUM(Meetings!B17+Meetings!E17+Meetings!H15+Meetings!K19)</f>
        <v>28</v>
      </c>
      <c r="P29" s="138">
        <f>SUM(B29:N29)</f>
        <v>10</v>
      </c>
    </row>
    <row r="30" spans="1:16" s="2" customFormat="1" ht="12.75">
      <c r="A30" s="12" t="s">
        <v>16</v>
      </c>
      <c r="B30" s="30">
        <f>Council!B9</f>
        <v>1</v>
      </c>
      <c r="C30" s="30">
        <f>SUM(Finance!B5)</f>
        <v>1</v>
      </c>
      <c r="D30" s="136">
        <f>SUM(Council!C9)</f>
        <v>1</v>
      </c>
      <c r="E30" s="31"/>
      <c r="F30" s="139">
        <f>SUM(Council!D9+Finance!C5)</f>
        <v>1</v>
      </c>
      <c r="G30" s="120"/>
      <c r="H30" s="30">
        <f>SUM(Council!E9+Finance!D5)</f>
        <v>1</v>
      </c>
      <c r="I30" s="100"/>
      <c r="J30" s="30">
        <f>SUM(Council!F9+Finance!E5)</f>
        <v>0</v>
      </c>
      <c r="K30" s="100"/>
      <c r="L30" s="30">
        <f>Council!G9</f>
        <v>0</v>
      </c>
      <c r="M30" s="30">
        <f>Finance!G5</f>
        <v>0</v>
      </c>
      <c r="N30" s="100"/>
      <c r="O30" s="31">
        <f>SUM(Meetings!B17+Meetings!E17)</f>
        <v>11</v>
      </c>
      <c r="P30" s="138">
        <f>SUM(B30:N30)</f>
        <v>5</v>
      </c>
    </row>
    <row r="31" spans="1:16" ht="12.75">
      <c r="A31" s="12" t="s">
        <v>18</v>
      </c>
      <c r="B31" s="30">
        <f>Council!B10</f>
        <v>1</v>
      </c>
      <c r="C31" s="120"/>
      <c r="D31" s="136">
        <f>Council!C10</f>
        <v>1</v>
      </c>
      <c r="E31" s="31"/>
      <c r="F31" s="139">
        <f>Council!D10</f>
        <v>1</v>
      </c>
      <c r="G31" s="168"/>
      <c r="H31" s="43">
        <f>Council!E10</f>
        <v>0</v>
      </c>
      <c r="I31" s="168"/>
      <c r="J31" s="43">
        <f>Council!F10</f>
        <v>0</v>
      </c>
      <c r="K31" s="168"/>
      <c r="L31" s="43">
        <f>Council!G10</f>
        <v>0</v>
      </c>
      <c r="M31" s="100"/>
      <c r="N31" s="100"/>
      <c r="O31" s="31">
        <f>Meetings!B17</f>
        <v>6</v>
      </c>
      <c r="P31" s="138">
        <f>SUM(B31:N31)</f>
        <v>3</v>
      </c>
    </row>
    <row r="32" spans="1:16" ht="12.75">
      <c r="A32" s="12" t="s">
        <v>35</v>
      </c>
      <c r="B32" s="172"/>
      <c r="C32" s="172"/>
      <c r="D32" s="173"/>
      <c r="E32" s="168"/>
      <c r="F32" s="139">
        <f>Council!D11</f>
        <v>1</v>
      </c>
      <c r="G32" s="174"/>
      <c r="H32" s="136">
        <f>Council!E11</f>
        <v>0</v>
      </c>
      <c r="I32" s="174"/>
      <c r="J32" s="136">
        <f>Council!F11</f>
        <v>0</v>
      </c>
      <c r="K32" s="174"/>
      <c r="L32" s="136">
        <f>Council!G11</f>
        <v>0</v>
      </c>
      <c r="M32" s="175"/>
      <c r="N32" s="175"/>
      <c r="O32" s="31">
        <v>4</v>
      </c>
      <c r="P32" s="138">
        <f>SUM(F32:N32)</f>
        <v>1</v>
      </c>
    </row>
    <row r="33" spans="1:16" s="2" customFormat="1" ht="12.75">
      <c r="A33" s="12" t="s">
        <v>36</v>
      </c>
      <c r="B33" s="136">
        <f>Council!B12</f>
        <v>1</v>
      </c>
      <c r="C33" s="136">
        <f>SUM('CCEG Cttee'!B6)</f>
        <v>1</v>
      </c>
      <c r="D33" s="136">
        <f>Council!C12</f>
        <v>1</v>
      </c>
      <c r="E33" s="168"/>
      <c r="F33" s="139">
        <f>SUM(Council!D12+'CCEG Cttee'!C6)</f>
        <v>2</v>
      </c>
      <c r="G33" s="174"/>
      <c r="H33" s="136">
        <f>SUM(Council!E12+'CCEG Cttee'!D6)</f>
        <v>1</v>
      </c>
      <c r="I33" s="175"/>
      <c r="J33" s="136">
        <f>SUM(Council!F12+'CCEG Cttee'!E6)</f>
        <v>0</v>
      </c>
      <c r="K33" s="174"/>
      <c r="L33" s="136">
        <f>SUM(Council!G12+'CCEG Cttee'!F6)</f>
        <v>0</v>
      </c>
      <c r="M33" s="175"/>
      <c r="N33" s="175"/>
      <c r="O33" s="31">
        <f>SUM(Meetings!B17+Meetings!H15)</f>
        <v>12</v>
      </c>
      <c r="P33" s="138">
        <f aca="true" t="shared" si="1" ref="P33:P40">SUM(B33:N33)</f>
        <v>6</v>
      </c>
    </row>
    <row r="34" spans="1:16" s="2" customFormat="1" ht="12.75">
      <c r="A34" s="12" t="s">
        <v>31</v>
      </c>
      <c r="B34" s="136">
        <f>Council!B13</f>
        <v>0</v>
      </c>
      <c r="C34" s="136">
        <f>'CCEG Cttee'!B10</f>
        <v>0</v>
      </c>
      <c r="D34" s="136">
        <f>Council!C13</f>
        <v>1</v>
      </c>
      <c r="E34" s="168"/>
      <c r="F34" s="150">
        <f>SUM(Council!D13+'CCEG Cttee'!C10)</f>
        <v>1</v>
      </c>
      <c r="G34" s="175"/>
      <c r="H34" s="151">
        <f>SUM(Council!E13+'CCEG Cttee'!D10)</f>
        <v>0</v>
      </c>
      <c r="I34" s="175"/>
      <c r="J34" s="151">
        <f>SUM(Council!F13+'CCEG Cttee'!E10)</f>
        <v>0</v>
      </c>
      <c r="K34" s="175"/>
      <c r="L34" s="151">
        <f>SUM(Council!G13+'CCEG Cttee'!F10)</f>
        <v>0</v>
      </c>
      <c r="M34" s="175"/>
      <c r="N34" s="176"/>
      <c r="O34" s="31">
        <f>SUM(Meetings!B17+Meetings!H15)</f>
        <v>12</v>
      </c>
      <c r="P34" s="138">
        <f t="shared" si="1"/>
        <v>2</v>
      </c>
    </row>
    <row r="35" spans="1:16" s="2" customFormat="1" ht="12.75">
      <c r="A35" s="12" t="s">
        <v>37</v>
      </c>
      <c r="B35" s="136">
        <f>Council!B14</f>
        <v>1</v>
      </c>
      <c r="C35" s="175"/>
      <c r="D35" s="136">
        <f>Council!C14</f>
        <v>1</v>
      </c>
      <c r="E35" s="168"/>
      <c r="F35" s="139">
        <f>Council!D14</f>
        <v>1</v>
      </c>
      <c r="G35" s="175"/>
      <c r="H35" s="136">
        <f>Council!E13</f>
        <v>0</v>
      </c>
      <c r="I35" s="175"/>
      <c r="J35" s="136">
        <f>Council!F14</f>
        <v>0</v>
      </c>
      <c r="K35" s="175"/>
      <c r="L35" s="136">
        <f>Council!G13</f>
        <v>0</v>
      </c>
      <c r="M35" s="175"/>
      <c r="N35" s="175"/>
      <c r="O35" s="31">
        <f>Meetings!B17</f>
        <v>6</v>
      </c>
      <c r="P35" s="138">
        <f t="shared" si="1"/>
        <v>3</v>
      </c>
    </row>
    <row r="36" spans="1:16" s="2" customFormat="1" ht="12.75">
      <c r="A36" s="12" t="s">
        <v>38</v>
      </c>
      <c r="B36" s="136">
        <f>Council!B15</f>
        <v>1</v>
      </c>
      <c r="C36" s="136">
        <f>Finance!B9</f>
        <v>1</v>
      </c>
      <c r="D36" s="136">
        <f>Council!C15</f>
        <v>1</v>
      </c>
      <c r="E36" s="168"/>
      <c r="F36" s="137">
        <f>SUM(Council!D15+Finance!C9)</f>
        <v>2</v>
      </c>
      <c r="G36" s="175"/>
      <c r="H36" s="136">
        <f>SUM(Council!E15+Finance!D9)</f>
        <v>0</v>
      </c>
      <c r="I36" s="175"/>
      <c r="J36" s="136">
        <f>SUM(Council!F15+Finance!E9)</f>
        <v>0</v>
      </c>
      <c r="K36" s="175"/>
      <c r="L36" s="136">
        <f>SUM(Council!G15+Finance!F9)</f>
        <v>0</v>
      </c>
      <c r="M36" s="136">
        <f>Finance!G9</f>
        <v>0</v>
      </c>
      <c r="N36" s="175"/>
      <c r="O36" s="31">
        <f>SUM(Meetings!B17+Meetings!E17)</f>
        <v>11</v>
      </c>
      <c r="P36" s="138">
        <f t="shared" si="1"/>
        <v>5</v>
      </c>
    </row>
    <row r="37" spans="1:16" s="2" customFormat="1" ht="12.75">
      <c r="A37" s="12" t="s">
        <v>15</v>
      </c>
      <c r="B37" s="136">
        <f>Council!B6</f>
        <v>1</v>
      </c>
      <c r="C37" s="136">
        <f>SUM(Finance!B10+'CCEG Cttee'!B5+Planning!B5)</f>
        <v>3</v>
      </c>
      <c r="D37" s="136">
        <f>SUM(Council!C6+Planning!C5)</f>
        <v>2</v>
      </c>
      <c r="E37" s="168"/>
      <c r="F37" s="139">
        <f>SUM(Council!D6+Finance!C10+'CCEG Cttee'!C5+Planning!D5)</f>
        <v>4</v>
      </c>
      <c r="G37" s="136">
        <f>Planning!E5</f>
        <v>0</v>
      </c>
      <c r="H37" s="136">
        <f>SUM(Council!E6+Finance!D10+'CCEG Cttee'!D5+Planning!F5)</f>
        <v>3</v>
      </c>
      <c r="I37" s="136">
        <f>Planning!G5</f>
        <v>0</v>
      </c>
      <c r="J37" s="136">
        <f>SUM(Council!F6+Finance!E10+'CCEG Cttee'!E5+Planning!H5)</f>
        <v>0</v>
      </c>
      <c r="K37" s="136">
        <f>Planning!I5</f>
        <v>0</v>
      </c>
      <c r="L37" s="136">
        <f>SUM(Council!G6+Finance!F10+'CCEG Cttee'!F5+Planning!J5)</f>
        <v>0</v>
      </c>
      <c r="M37" s="136">
        <f>SUM(Finance!G10+Planning!K5)</f>
        <v>0</v>
      </c>
      <c r="N37" s="136">
        <f>SUM('CCEG Cttee'!G5+Planning!L5)</f>
        <v>0</v>
      </c>
      <c r="O37" s="31">
        <f>SUM(Meetings!B17+Meetings!E17+Meetings!H15+Meetings!K19)</f>
        <v>28</v>
      </c>
      <c r="P37" s="138">
        <f t="shared" si="1"/>
        <v>13</v>
      </c>
    </row>
    <row r="38" spans="1:16" s="2" customFormat="1" ht="12.75">
      <c r="A38" s="12" t="s">
        <v>17</v>
      </c>
      <c r="B38" s="136">
        <f>Council!B16</f>
        <v>1</v>
      </c>
      <c r="C38" s="136">
        <f>SUM(Finance!B11)</f>
        <v>0</v>
      </c>
      <c r="D38" s="136">
        <f>Council!C16</f>
        <v>1</v>
      </c>
      <c r="E38" s="168"/>
      <c r="F38" s="139">
        <f>SUM(Council!D16+Finance!C11+Planning!D9)</f>
        <v>2</v>
      </c>
      <c r="G38" s="142">
        <f>Planning!E9</f>
        <v>1</v>
      </c>
      <c r="H38" s="136">
        <f>SUM(Council!E16+Finance!D11+Planning!F9)</f>
        <v>2</v>
      </c>
      <c r="I38" s="142">
        <f>Planning!G9</f>
        <v>0</v>
      </c>
      <c r="J38" s="136">
        <f>SUM(Council!F16+Finance!E11+Planning!H9)</f>
        <v>0</v>
      </c>
      <c r="K38" s="142">
        <f>Planning!I9</f>
        <v>0</v>
      </c>
      <c r="L38" s="136">
        <f>SUM(Council!G16+Finance!F11+Planning!J9)</f>
        <v>0</v>
      </c>
      <c r="M38" s="136">
        <f>SUM(Finance!G11+Planning!K9)</f>
        <v>0</v>
      </c>
      <c r="N38" s="142">
        <f>Planning!L9</f>
        <v>0</v>
      </c>
      <c r="O38" s="31">
        <f>SUM(Meetings!B17+Meetings!E17)+9</f>
        <v>20</v>
      </c>
      <c r="P38" s="138">
        <f t="shared" si="1"/>
        <v>7</v>
      </c>
    </row>
    <row r="39" spans="1:16" ht="12.75">
      <c r="A39" s="12" t="s">
        <v>39</v>
      </c>
      <c r="B39" s="136">
        <f>Council!B17</f>
        <v>1</v>
      </c>
      <c r="C39" s="136">
        <f>SUM('CCEG Cttee'!B11+Planning!B10)</f>
        <v>2</v>
      </c>
      <c r="D39" s="136">
        <f>SUM(Council!C17+Planning!C10)</f>
        <v>2</v>
      </c>
      <c r="E39" s="168"/>
      <c r="F39" s="137">
        <f>SUM(Council!D17+'CCEG Cttee'!C11+Planning!D10)</f>
        <v>3</v>
      </c>
      <c r="G39" s="142">
        <f>Planning!E10</f>
        <v>1</v>
      </c>
      <c r="H39" s="151">
        <f>SUM(Council!E17+'CCEG Cttee'!D11+Planning!F10)</f>
        <v>1</v>
      </c>
      <c r="I39" s="152">
        <f>Planning!G10</f>
        <v>0</v>
      </c>
      <c r="J39" s="151">
        <f>SUM(Council!F17+'CCEG Cttee'!E11+Planning!H10)</f>
        <v>0</v>
      </c>
      <c r="K39" s="152">
        <f>Planning!I10</f>
        <v>0</v>
      </c>
      <c r="L39" s="151">
        <f>SUM(Council!G17+'CCEG Cttee'!F11+Planning!J10)</f>
        <v>0</v>
      </c>
      <c r="M39" s="151">
        <f>Planning!K10</f>
        <v>0</v>
      </c>
      <c r="N39" s="151">
        <f>SUM('CCEG Cttee'!G11+Planning!L10)</f>
        <v>0</v>
      </c>
      <c r="O39" s="31">
        <f>SUM(Meetings!B17+Meetings!H15+Meetings!K19)</f>
        <v>23</v>
      </c>
      <c r="P39" s="138">
        <f t="shared" si="1"/>
        <v>10</v>
      </c>
    </row>
    <row r="40" spans="1:16" s="2" customFormat="1" ht="12.75">
      <c r="A40" s="12" t="s">
        <v>25</v>
      </c>
      <c r="B40" s="136">
        <f>Council!B5</f>
        <v>1</v>
      </c>
      <c r="C40" s="175"/>
      <c r="D40" s="152">
        <f>Council!C5</f>
        <v>1</v>
      </c>
      <c r="E40" s="168"/>
      <c r="F40" s="150">
        <f>Council!D5</f>
        <v>1</v>
      </c>
      <c r="G40" s="174"/>
      <c r="H40" s="151">
        <f>Council!E5</f>
        <v>0</v>
      </c>
      <c r="I40" s="174"/>
      <c r="J40" s="151">
        <f>Council!F5</f>
        <v>0</v>
      </c>
      <c r="K40" s="174"/>
      <c r="L40" s="151">
        <f>Council!G5</f>
        <v>0</v>
      </c>
      <c r="M40" s="175"/>
      <c r="N40" s="176"/>
      <c r="O40" s="31">
        <f>Meetings!B17</f>
        <v>6</v>
      </c>
      <c r="P40" s="138">
        <f t="shared" si="1"/>
        <v>3</v>
      </c>
    </row>
    <row r="41" spans="1:16" s="2" customFormat="1" ht="12.75">
      <c r="A41" s="12" t="s">
        <v>40</v>
      </c>
      <c r="B41" s="153">
        <f>Council!B18</f>
        <v>1</v>
      </c>
      <c r="C41" s="153">
        <f>SUM(Finance!B12+Planning!B11)</f>
        <v>0</v>
      </c>
      <c r="D41" s="152">
        <f>SUM(Council!C18+Planning!C11)</f>
        <v>2</v>
      </c>
      <c r="E41" s="168"/>
      <c r="F41" s="137">
        <f>SUM(Council!D18+Finance!C12+Planning!D11)</f>
        <v>3</v>
      </c>
      <c r="G41" s="142">
        <f>Planning!E11</f>
        <v>1</v>
      </c>
      <c r="H41" s="30">
        <f>SUM(Council!E18+Finance!D12+Planning!F11)</f>
        <v>1</v>
      </c>
      <c r="I41" s="43">
        <f>Planning!G11</f>
        <v>0</v>
      </c>
      <c r="J41" s="30">
        <f>SUM(Council!F18+Finance!E12+Planning!H11)</f>
        <v>0</v>
      </c>
      <c r="K41" s="142">
        <f>Planning!I11</f>
        <v>0</v>
      </c>
      <c r="L41" s="30">
        <f>SUM(Council!G18+Finance!F12+Planning!J11)</f>
        <v>0</v>
      </c>
      <c r="M41" s="30">
        <f>SUM(Finance!G12+Planning!K11)</f>
        <v>0</v>
      </c>
      <c r="N41" s="30">
        <f>Planning!L11</f>
        <v>0</v>
      </c>
      <c r="O41" s="31"/>
      <c r="P41" s="138"/>
    </row>
    <row r="42" spans="1:16" s="2" customFormat="1" ht="12.75">
      <c r="A42" s="12" t="s">
        <v>41</v>
      </c>
      <c r="B42" s="30">
        <f>Council!B19</f>
        <v>1</v>
      </c>
      <c r="C42" s="30">
        <f>SUM('CCEG Cttee'!B12+Planning!B12)</f>
        <v>2</v>
      </c>
      <c r="D42" s="136">
        <f>SUM(Council!C19+Planning!C12)</f>
        <v>2</v>
      </c>
      <c r="E42" s="168"/>
      <c r="F42" s="137">
        <f>SUM(Council!D19+'CCEG Cttee'!C12+Planning!D12)</f>
        <v>3</v>
      </c>
      <c r="G42" s="142">
        <f>Planning!E12</f>
        <v>1</v>
      </c>
      <c r="H42" s="136">
        <f>SUM(Council!E19+'CCEG Cttee'!D12+Planning!F12)</f>
        <v>2</v>
      </c>
      <c r="I42" s="142">
        <f>Planning!G12</f>
        <v>0</v>
      </c>
      <c r="J42" s="136">
        <f>SUM(Council!F19+'CCEG Cttee'!E12+Planning!H12)</f>
        <v>0</v>
      </c>
      <c r="K42" s="142">
        <f>Planning!I12</f>
        <v>0</v>
      </c>
      <c r="L42" s="136">
        <f>SUM(Council!G19+'CCEG Cttee'!F12+Planning!J12)</f>
        <v>0</v>
      </c>
      <c r="M42" s="136">
        <f>Planning!K12</f>
        <v>0</v>
      </c>
      <c r="N42" s="136">
        <f>SUM('CCEG Cttee'!G12)</f>
        <v>0</v>
      </c>
      <c r="O42" s="31">
        <f>SUM(Meetings!B17+Meetings!H15+Meetings!K19)</f>
        <v>23</v>
      </c>
      <c r="P42" s="138"/>
    </row>
    <row r="43" spans="1:16" ht="12.75">
      <c r="A43" s="12" t="s">
        <v>44</v>
      </c>
      <c r="B43" s="136">
        <f>Council!B20</f>
        <v>1</v>
      </c>
      <c r="C43" s="120"/>
      <c r="D43" s="136">
        <f>Council!C20</f>
        <v>1</v>
      </c>
      <c r="E43" s="168"/>
      <c r="F43" s="140"/>
      <c r="G43" s="143"/>
      <c r="H43" s="141"/>
      <c r="I43" s="143"/>
      <c r="J43" s="141"/>
      <c r="K43" s="143"/>
      <c r="L43" s="141"/>
      <c r="M43" s="141"/>
      <c r="N43" s="141"/>
      <c r="O43" s="8">
        <v>2</v>
      </c>
      <c r="P43" s="8">
        <f>SUM(B43:D43)</f>
        <v>2</v>
      </c>
    </row>
    <row r="44" spans="1:12" s="2" customFormat="1" ht="12.75">
      <c r="A44" s="13"/>
      <c r="B44" s="4"/>
      <c r="C44" s="39"/>
      <c r="D44" s="60"/>
      <c r="E44" s="106"/>
      <c r="F44" s="113"/>
      <c r="L44" s="51"/>
    </row>
    <row r="45" spans="1:16" s="3" customFormat="1" ht="12.75">
      <c r="A45" s="13"/>
      <c r="B45" s="112"/>
      <c r="C45" s="42"/>
      <c r="D45" s="60"/>
      <c r="E45" s="106"/>
      <c r="F45" s="113"/>
      <c r="L45" s="102"/>
      <c r="P45" s="2"/>
    </row>
    <row r="46" spans="1:12" s="2" customFormat="1" ht="12.75">
      <c r="A46" s="13"/>
      <c r="B46" s="4"/>
      <c r="C46" s="39"/>
      <c r="D46" s="60"/>
      <c r="E46" s="106"/>
      <c r="F46" s="113"/>
      <c r="L46" s="51"/>
    </row>
    <row r="47" spans="1:16" ht="12.75">
      <c r="A47" s="13"/>
      <c r="B47" s="4"/>
      <c r="C47" s="39"/>
      <c r="D47" s="60"/>
      <c r="E47" s="4"/>
      <c r="F47" s="113"/>
      <c r="G47" s="2"/>
      <c r="H47" s="2"/>
      <c r="I47" s="2"/>
      <c r="J47" s="2"/>
      <c r="K47" s="2"/>
      <c r="L47" s="51"/>
      <c r="M47" s="2"/>
      <c r="N47" s="2"/>
      <c r="O47" s="2"/>
      <c r="P47" s="2"/>
    </row>
    <row r="48" spans="1:6" ht="12.75">
      <c r="A48" s="13"/>
      <c r="B48" s="4"/>
      <c r="C48" s="39"/>
      <c r="D48" s="60"/>
      <c r="E48" s="4"/>
      <c r="F48" s="85"/>
    </row>
    <row r="49" spans="1:6" s="2" customFormat="1" ht="12.75">
      <c r="A49" s="14"/>
      <c r="B49" s="4"/>
      <c r="C49" s="39"/>
      <c r="D49" s="60"/>
      <c r="E49" s="4"/>
      <c r="F49" s="85"/>
    </row>
    <row r="50" spans="1:6" ht="12.75">
      <c r="A50" s="4"/>
      <c r="B50" s="39"/>
      <c r="C50" s="39"/>
      <c r="D50" s="4"/>
      <c r="E50" s="4"/>
      <c r="F50" s="39"/>
    </row>
    <row r="51" spans="1:4" ht="12.75">
      <c r="A51" s="7"/>
      <c r="B51" s="59"/>
      <c r="C51" s="59"/>
      <c r="D51" s="60"/>
    </row>
    <row r="52" spans="1:4" ht="12.75">
      <c r="A52" s="12"/>
      <c r="B52" s="59"/>
      <c r="C52" s="59"/>
      <c r="D52" s="60"/>
    </row>
    <row r="53" spans="1:4" ht="12.75">
      <c r="A53" s="12"/>
      <c r="B53" s="59"/>
      <c r="C53" s="59"/>
      <c r="D53" s="60"/>
    </row>
    <row r="54" spans="1:4" ht="12.75">
      <c r="A54" s="12"/>
      <c r="B54" s="59"/>
      <c r="C54" s="59"/>
      <c r="D54" s="60"/>
    </row>
    <row r="55" spans="1:4" ht="12.75">
      <c r="A55" s="12"/>
      <c r="B55" s="59"/>
      <c r="C55" s="59"/>
      <c r="D55" s="60"/>
    </row>
    <row r="56" spans="1:4" ht="12.75">
      <c r="A56" s="12"/>
      <c r="B56" s="59"/>
      <c r="C56" s="59"/>
      <c r="D56" s="60"/>
    </row>
  </sheetData>
  <sheetProtection/>
  <mergeCells count="6">
    <mergeCell ref="F3:F4"/>
    <mergeCell ref="B3:B4"/>
    <mergeCell ref="C3:C4"/>
    <mergeCell ref="D3:D4"/>
    <mergeCell ref="P26:P27"/>
    <mergeCell ref="O26:O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1.57421875" style="26" customWidth="1"/>
    <col min="3" max="3" width="11.7109375" style="26" customWidth="1"/>
    <col min="4" max="5" width="10.8515625" style="26" customWidth="1"/>
    <col min="6" max="6" width="10.57421875" style="26" customWidth="1"/>
    <col min="7" max="7" width="10.8515625" style="26" customWidth="1"/>
    <col min="8" max="8" width="11.00390625" style="26" customWidth="1"/>
    <col min="9" max="9" width="9.7109375" style="26" customWidth="1"/>
    <col min="10" max="10" width="9.7109375" style="6" bestFit="1" customWidth="1"/>
  </cols>
  <sheetData>
    <row r="1" ht="20.25">
      <c r="A1" s="1" t="s">
        <v>0</v>
      </c>
    </row>
    <row r="2" spans="2:9" ht="13.5" thickBot="1">
      <c r="B2" s="27"/>
      <c r="C2" s="27"/>
      <c r="D2" s="27"/>
      <c r="E2" s="27"/>
      <c r="F2" s="27"/>
      <c r="G2" s="27"/>
      <c r="H2" s="59"/>
      <c r="I2" s="59"/>
    </row>
    <row r="3" spans="2:11" ht="14.25" thickBot="1" thickTop="1">
      <c r="B3" s="119">
        <v>43605</v>
      </c>
      <c r="C3" s="114">
        <v>43661</v>
      </c>
      <c r="D3" s="103">
        <v>43731</v>
      </c>
      <c r="E3" s="103">
        <v>43794</v>
      </c>
      <c r="F3" s="134">
        <v>43857</v>
      </c>
      <c r="G3" s="114">
        <v>43913</v>
      </c>
      <c r="H3" s="46"/>
      <c r="I3" s="46"/>
      <c r="J3" s="25"/>
      <c r="K3" s="6" t="s">
        <v>10</v>
      </c>
    </row>
    <row r="4" spans="2:10" ht="13.5" thickTop="1">
      <c r="B4" s="28"/>
      <c r="C4" s="29"/>
      <c r="D4" s="29"/>
      <c r="E4" s="29"/>
      <c r="F4" s="29"/>
      <c r="G4" s="29"/>
      <c r="H4" s="39"/>
      <c r="I4" s="39"/>
      <c r="J4" s="4"/>
    </row>
    <row r="5" spans="1:11" s="2" customFormat="1" ht="12.75">
      <c r="A5" s="3" t="s">
        <v>42</v>
      </c>
      <c r="B5" s="153">
        <v>1</v>
      </c>
      <c r="C5" s="153">
        <v>1</v>
      </c>
      <c r="D5" s="153">
        <v>1</v>
      </c>
      <c r="E5" s="153"/>
      <c r="F5" s="153"/>
      <c r="G5" s="153"/>
      <c r="H5" s="39"/>
      <c r="I5" s="39"/>
      <c r="J5" s="4"/>
      <c r="K5" s="30">
        <f>SUM(B5+C5+D5+F34+G5+H5+I5)</f>
        <v>3</v>
      </c>
    </row>
    <row r="6" spans="1:11" s="2" customFormat="1" ht="12.75">
      <c r="A6" s="3" t="s">
        <v>43</v>
      </c>
      <c r="B6" s="153">
        <v>1</v>
      </c>
      <c r="C6" s="153">
        <v>1</v>
      </c>
      <c r="D6" s="153">
        <v>1</v>
      </c>
      <c r="E6" s="153"/>
      <c r="F6" s="153"/>
      <c r="G6" s="153"/>
      <c r="H6" s="39"/>
      <c r="I6" s="39"/>
      <c r="J6" s="4"/>
      <c r="K6" s="30">
        <f>SUM(B6+C6+D6+F6+G6+H6+I6)</f>
        <v>3</v>
      </c>
    </row>
    <row r="7" spans="2:10" ht="12.75">
      <c r="B7" s="153"/>
      <c r="C7" s="153"/>
      <c r="D7" s="153"/>
      <c r="E7" s="153"/>
      <c r="F7" s="153"/>
      <c r="G7" s="153"/>
      <c r="H7" s="39"/>
      <c r="I7" s="39"/>
      <c r="J7" s="4"/>
    </row>
    <row r="8" spans="1:11" s="2" customFormat="1" ht="12.75">
      <c r="A8" s="135" t="s">
        <v>29</v>
      </c>
      <c r="B8" s="153">
        <v>1</v>
      </c>
      <c r="C8" s="153">
        <v>1</v>
      </c>
      <c r="D8" s="120"/>
      <c r="E8" s="153"/>
      <c r="F8" s="153"/>
      <c r="G8" s="153"/>
      <c r="H8" s="39"/>
      <c r="I8" s="39"/>
      <c r="J8" s="4"/>
      <c r="K8" s="30"/>
    </row>
    <row r="9" spans="1:11" ht="12.75">
      <c r="A9" s="12" t="s">
        <v>16</v>
      </c>
      <c r="B9" s="154">
        <v>1</v>
      </c>
      <c r="C9" s="154">
        <v>1</v>
      </c>
      <c r="D9" s="132"/>
      <c r="E9" s="155"/>
      <c r="F9" s="155"/>
      <c r="G9" s="155"/>
      <c r="H9" s="39"/>
      <c r="I9" s="39"/>
      <c r="J9" s="4"/>
      <c r="K9" s="32">
        <f aca="true" t="shared" si="0" ref="K9:K20">SUM(B9+C9+D9+E9+F9+G9+H9+I9)</f>
        <v>2</v>
      </c>
    </row>
    <row r="10" spans="1:11" ht="12.75">
      <c r="A10" s="12" t="s">
        <v>18</v>
      </c>
      <c r="B10" s="154">
        <v>1</v>
      </c>
      <c r="C10" s="154">
        <v>1</v>
      </c>
      <c r="D10" s="155">
        <v>1</v>
      </c>
      <c r="E10" s="155"/>
      <c r="F10" s="155"/>
      <c r="G10" s="155"/>
      <c r="H10" s="39"/>
      <c r="I10" s="39"/>
      <c r="J10" s="4"/>
      <c r="K10" s="32">
        <f t="shared" si="0"/>
        <v>3</v>
      </c>
    </row>
    <row r="11" spans="1:11" ht="12.75">
      <c r="A11" s="12" t="s">
        <v>35</v>
      </c>
      <c r="B11" s="160"/>
      <c r="C11" s="160"/>
      <c r="D11" s="155">
        <v>1</v>
      </c>
      <c r="E11" s="155"/>
      <c r="F11" s="155"/>
      <c r="G11" s="155"/>
      <c r="H11" s="39"/>
      <c r="I11" s="39"/>
      <c r="J11" s="4"/>
      <c r="K11" s="32">
        <f t="shared" si="0"/>
        <v>1</v>
      </c>
    </row>
    <row r="12" spans="1:13" ht="12.75">
      <c r="A12" s="12" t="s">
        <v>36</v>
      </c>
      <c r="B12" s="153">
        <v>1</v>
      </c>
      <c r="C12" s="153">
        <v>1</v>
      </c>
      <c r="D12" s="153">
        <v>1</v>
      </c>
      <c r="E12" s="153"/>
      <c r="F12" s="153"/>
      <c r="G12" s="153"/>
      <c r="H12" s="39"/>
      <c r="I12" s="39"/>
      <c r="J12" s="4"/>
      <c r="K12" s="32">
        <f t="shared" si="0"/>
        <v>3</v>
      </c>
      <c r="M12" s="6"/>
    </row>
    <row r="13" spans="1:11" ht="12.75">
      <c r="A13" s="12" t="s">
        <v>31</v>
      </c>
      <c r="B13" s="120"/>
      <c r="C13" s="153">
        <v>1</v>
      </c>
      <c r="D13" s="120"/>
      <c r="E13" s="153"/>
      <c r="F13" s="153"/>
      <c r="G13" s="153"/>
      <c r="H13" s="39"/>
      <c r="I13" s="39"/>
      <c r="J13" s="4"/>
      <c r="K13" s="32">
        <f t="shared" si="0"/>
        <v>1</v>
      </c>
    </row>
    <row r="14" spans="1:11" ht="12.75">
      <c r="A14" s="12" t="s">
        <v>37</v>
      </c>
      <c r="B14" s="153">
        <v>1</v>
      </c>
      <c r="C14" s="153">
        <v>1</v>
      </c>
      <c r="D14" s="153">
        <v>1</v>
      </c>
      <c r="E14" s="153"/>
      <c r="F14" s="153"/>
      <c r="G14" s="153"/>
      <c r="H14" s="39"/>
      <c r="I14" s="39"/>
      <c r="J14" s="4"/>
      <c r="K14" s="32">
        <f t="shared" si="0"/>
        <v>3</v>
      </c>
    </row>
    <row r="15" spans="1:11" ht="12.75">
      <c r="A15" s="12" t="s">
        <v>38</v>
      </c>
      <c r="B15" s="153">
        <v>1</v>
      </c>
      <c r="C15" s="153">
        <v>1</v>
      </c>
      <c r="D15" s="153">
        <v>1</v>
      </c>
      <c r="E15" s="153"/>
      <c r="F15" s="156"/>
      <c r="G15" s="156"/>
      <c r="H15" s="42"/>
      <c r="I15" s="42"/>
      <c r="J15" s="4"/>
      <c r="K15" s="32">
        <f t="shared" si="0"/>
        <v>3</v>
      </c>
    </row>
    <row r="16" spans="1:11" ht="12.75">
      <c r="A16" s="12" t="s">
        <v>17</v>
      </c>
      <c r="B16" s="153">
        <v>1</v>
      </c>
      <c r="C16" s="153">
        <v>1</v>
      </c>
      <c r="D16" s="120"/>
      <c r="E16" s="153"/>
      <c r="F16" s="153"/>
      <c r="G16" s="153"/>
      <c r="H16" s="39"/>
      <c r="I16" s="39"/>
      <c r="J16" s="4"/>
      <c r="K16" s="32">
        <f t="shared" si="0"/>
        <v>2</v>
      </c>
    </row>
    <row r="17" spans="1:11" ht="12.75">
      <c r="A17" s="12" t="s">
        <v>39</v>
      </c>
      <c r="B17" s="153">
        <v>1</v>
      </c>
      <c r="C17" s="153">
        <v>1</v>
      </c>
      <c r="D17" s="153">
        <v>1</v>
      </c>
      <c r="E17" s="153"/>
      <c r="F17" s="153"/>
      <c r="G17" s="153"/>
      <c r="H17" s="39"/>
      <c r="I17" s="39"/>
      <c r="J17" s="4"/>
      <c r="K17" s="32">
        <f t="shared" si="0"/>
        <v>3</v>
      </c>
    </row>
    <row r="18" spans="1:11" ht="12.75">
      <c r="A18" s="12" t="s">
        <v>40</v>
      </c>
      <c r="B18" s="153">
        <v>1</v>
      </c>
      <c r="C18" s="153">
        <v>1</v>
      </c>
      <c r="D18" s="153">
        <v>1</v>
      </c>
      <c r="E18" s="153"/>
      <c r="F18" s="153"/>
      <c r="G18" s="153"/>
      <c r="H18" s="39"/>
      <c r="I18" s="39"/>
      <c r="J18" s="4"/>
      <c r="K18" s="32">
        <f t="shared" si="0"/>
        <v>3</v>
      </c>
    </row>
    <row r="19" spans="1:11" ht="12.75">
      <c r="A19" s="12" t="s">
        <v>41</v>
      </c>
      <c r="B19" s="153">
        <v>1</v>
      </c>
      <c r="C19" s="153">
        <v>1</v>
      </c>
      <c r="D19" s="153">
        <v>1</v>
      </c>
      <c r="E19" s="153"/>
      <c r="F19" s="153"/>
      <c r="G19" s="153"/>
      <c r="H19" s="39"/>
      <c r="I19" s="39"/>
      <c r="J19" s="4"/>
      <c r="K19" s="32">
        <f t="shared" si="0"/>
        <v>3</v>
      </c>
    </row>
    <row r="20" spans="1:11" ht="12.75">
      <c r="A20" s="12" t="s">
        <v>44</v>
      </c>
      <c r="B20" s="153">
        <v>1</v>
      </c>
      <c r="C20" s="153">
        <v>1</v>
      </c>
      <c r="D20" s="98"/>
      <c r="E20" s="98"/>
      <c r="F20" s="98"/>
      <c r="G20" s="98"/>
      <c r="H20" s="39"/>
      <c r="I20" s="39"/>
      <c r="J20" s="4"/>
      <c r="K20" s="32">
        <f t="shared" si="0"/>
        <v>2</v>
      </c>
    </row>
    <row r="21" spans="2:11" ht="12.75">
      <c r="B21" s="42"/>
      <c r="C21" s="39"/>
      <c r="D21" s="39"/>
      <c r="E21" s="39"/>
      <c r="F21" s="39"/>
      <c r="G21" s="39"/>
      <c r="H21" s="39"/>
      <c r="I21" s="39"/>
      <c r="J21" s="4"/>
      <c r="K21" s="59"/>
    </row>
    <row r="22" spans="1:11" ht="12.75">
      <c r="A22" s="12"/>
      <c r="B22" s="39"/>
      <c r="C22" s="39"/>
      <c r="D22" s="39"/>
      <c r="E22" s="39"/>
      <c r="F22" s="39"/>
      <c r="G22" s="39"/>
      <c r="H22" s="39"/>
      <c r="I22" s="39"/>
      <c r="J22" s="4"/>
      <c r="K22" s="59"/>
    </row>
    <row r="23" spans="1:11" ht="12.75">
      <c r="A23" s="12"/>
      <c r="B23" s="39"/>
      <c r="C23" s="39"/>
      <c r="D23" s="39"/>
      <c r="E23" s="39"/>
      <c r="F23" s="39"/>
      <c r="G23" s="39"/>
      <c r="H23" s="39"/>
      <c r="I23" s="39"/>
      <c r="J23" s="4"/>
      <c r="K23" s="59"/>
    </row>
    <row r="24" spans="1:11" ht="12.75">
      <c r="A24" s="12"/>
      <c r="B24" s="39"/>
      <c r="C24" s="39"/>
      <c r="D24" s="39"/>
      <c r="E24" s="39"/>
      <c r="F24" s="39"/>
      <c r="G24" s="39"/>
      <c r="H24" s="39"/>
      <c r="I24" s="39"/>
      <c r="J24" s="4"/>
      <c r="K24" s="59"/>
    </row>
    <row r="25" spans="1:11" ht="12.75">
      <c r="A25" s="2"/>
      <c r="B25" s="39"/>
      <c r="C25" s="39"/>
      <c r="D25" s="39"/>
      <c r="E25" s="39"/>
      <c r="F25" s="39"/>
      <c r="G25" s="39"/>
      <c r="H25" s="39"/>
      <c r="I25" s="39"/>
      <c r="J25" s="4"/>
      <c r="K25" s="59"/>
    </row>
    <row r="26" spans="1:11" ht="12.75">
      <c r="A26" s="2"/>
      <c r="B26" s="39"/>
      <c r="C26" s="39"/>
      <c r="D26" s="39"/>
      <c r="E26" s="39"/>
      <c r="F26" s="39"/>
      <c r="G26" s="39"/>
      <c r="H26" s="39"/>
      <c r="I26" s="39"/>
      <c r="J26" s="4"/>
      <c r="K26" s="59"/>
    </row>
    <row r="27" spans="1:11" ht="12.75">
      <c r="A27" s="2"/>
      <c r="B27" s="39"/>
      <c r="C27" s="39"/>
      <c r="D27" s="39"/>
      <c r="E27" s="39"/>
      <c r="F27" s="39"/>
      <c r="G27" s="39"/>
      <c r="H27" s="39"/>
      <c r="I27" s="39"/>
      <c r="J27" s="4"/>
      <c r="K27" s="59"/>
    </row>
    <row r="28" spans="1:11" ht="12.75">
      <c r="A28" s="2"/>
      <c r="B28" s="39"/>
      <c r="C28" s="39"/>
      <c r="D28" s="39"/>
      <c r="E28" s="39"/>
      <c r="F28" s="39"/>
      <c r="G28" s="39"/>
      <c r="H28" s="39"/>
      <c r="I28" s="39"/>
      <c r="J28" s="4"/>
      <c r="K28" s="59"/>
    </row>
    <row r="29" spans="1:11" ht="12.75">
      <c r="A29" s="2"/>
      <c r="B29" s="39"/>
      <c r="C29" s="39"/>
      <c r="D29" s="39"/>
      <c r="E29" s="39"/>
      <c r="F29" s="39"/>
      <c r="G29" s="39"/>
      <c r="H29" s="39"/>
      <c r="I29" s="39"/>
      <c r="J29" s="4"/>
      <c r="K29" s="59"/>
    </row>
    <row r="30" spans="1:11" ht="12.75">
      <c r="A30" s="2"/>
      <c r="B30" s="39"/>
      <c r="C30" s="39"/>
      <c r="D30" s="39"/>
      <c r="E30" s="39"/>
      <c r="F30" s="39"/>
      <c r="G30" s="39"/>
      <c r="H30" s="39"/>
      <c r="I30" s="39"/>
      <c r="J30" s="4"/>
      <c r="K30" s="59"/>
    </row>
    <row r="31" spans="1:11" ht="12.75">
      <c r="A31" s="2"/>
      <c r="B31" s="39"/>
      <c r="C31" s="39"/>
      <c r="D31" s="39"/>
      <c r="E31" s="39"/>
      <c r="F31" s="39"/>
      <c r="G31" s="39"/>
      <c r="H31" s="39"/>
      <c r="I31" s="39"/>
      <c r="J31" s="4"/>
      <c r="K31" s="59"/>
    </row>
    <row r="32" spans="1:11" ht="12.75">
      <c r="A32" s="2"/>
      <c r="B32" s="39"/>
      <c r="C32" s="39"/>
      <c r="D32" s="39"/>
      <c r="E32" s="39"/>
      <c r="F32" s="39"/>
      <c r="G32" s="39"/>
      <c r="H32" s="39"/>
      <c r="I32" s="39"/>
      <c r="J32" s="4"/>
      <c r="K32" s="59"/>
    </row>
    <row r="33" spans="1:11" ht="12.75">
      <c r="A33" s="4"/>
      <c r="B33" s="39"/>
      <c r="C33" s="39"/>
      <c r="D33" s="39"/>
      <c r="E33" s="39"/>
      <c r="F33" s="39"/>
      <c r="G33" s="39"/>
      <c r="H33" s="39"/>
      <c r="I33" s="39"/>
      <c r="J33" s="4"/>
      <c r="K33" s="59"/>
    </row>
    <row r="34" spans="1:11" ht="12.75">
      <c r="A34" s="4"/>
      <c r="B34" s="39"/>
      <c r="C34" s="39"/>
      <c r="D34" s="39"/>
      <c r="E34" s="39"/>
      <c r="F34" s="39"/>
      <c r="G34" s="39"/>
      <c r="H34" s="39"/>
      <c r="I34" s="39"/>
      <c r="J34" s="4"/>
      <c r="K34" s="59"/>
    </row>
    <row r="35" spans="1:11" ht="12.75">
      <c r="A35" s="4"/>
      <c r="B35" s="39"/>
      <c r="C35" s="39"/>
      <c r="D35" s="39"/>
      <c r="E35" s="39"/>
      <c r="F35" s="39"/>
      <c r="G35" s="39"/>
      <c r="H35" s="39"/>
      <c r="I35" s="39"/>
      <c r="J35" s="4"/>
      <c r="K35" s="59"/>
    </row>
    <row r="36" spans="1:11" ht="12.75">
      <c r="A36" s="4"/>
      <c r="B36" s="39"/>
      <c r="C36" s="39"/>
      <c r="D36" s="39"/>
      <c r="E36" s="39"/>
      <c r="F36" s="39"/>
      <c r="G36" s="39"/>
      <c r="H36" s="39"/>
      <c r="I36" s="39"/>
      <c r="J36" s="4"/>
      <c r="K36" s="59"/>
    </row>
    <row r="37" spans="1:11" ht="12.75">
      <c r="A37" s="14"/>
      <c r="B37" s="39"/>
      <c r="C37" s="39"/>
      <c r="D37" s="39"/>
      <c r="E37" s="39"/>
      <c r="F37" s="39"/>
      <c r="G37" s="39"/>
      <c r="H37" s="39"/>
      <c r="I37" s="39"/>
      <c r="J37" s="4"/>
      <c r="K37" s="59"/>
    </row>
    <row r="38" spans="1:11" ht="12.75">
      <c r="A38" s="14"/>
      <c r="B38" s="39"/>
      <c r="C38" s="39"/>
      <c r="D38" s="39"/>
      <c r="E38" s="39"/>
      <c r="F38" s="39"/>
      <c r="G38" s="39"/>
      <c r="H38" s="39"/>
      <c r="I38" s="39"/>
      <c r="J38" s="4"/>
      <c r="K38" s="59"/>
    </row>
    <row r="39" spans="1:11" ht="12.75">
      <c r="A39" s="14"/>
      <c r="B39" s="39"/>
      <c r="C39" s="39"/>
      <c r="D39" s="39"/>
      <c r="E39" s="39"/>
      <c r="F39" s="39"/>
      <c r="G39" s="39"/>
      <c r="H39" s="39"/>
      <c r="I39" s="39"/>
      <c r="J39" s="4"/>
      <c r="K39" s="59"/>
    </row>
    <row r="40" spans="1:11" ht="12.75">
      <c r="A40" s="4"/>
      <c r="B40" s="39"/>
      <c r="C40" s="39"/>
      <c r="D40" s="39"/>
      <c r="E40" s="39"/>
      <c r="F40" s="39"/>
      <c r="G40" s="39"/>
      <c r="H40" s="39"/>
      <c r="I40" s="39"/>
      <c r="J40" s="4"/>
      <c r="K40" s="59"/>
    </row>
    <row r="41" spans="1:11" ht="12.75">
      <c r="A41" s="14"/>
      <c r="B41" s="39"/>
      <c r="C41" s="39"/>
      <c r="D41" s="39"/>
      <c r="E41" s="39"/>
      <c r="F41" s="39"/>
      <c r="G41" s="39"/>
      <c r="H41" s="39"/>
      <c r="I41" s="39"/>
      <c r="J41" s="4"/>
      <c r="K41" s="59"/>
    </row>
    <row r="42" spans="1:11" ht="12.75">
      <c r="A42" s="14"/>
      <c r="B42" s="39"/>
      <c r="C42" s="39"/>
      <c r="D42" s="39"/>
      <c r="E42" s="39"/>
      <c r="F42" s="39"/>
      <c r="G42" s="39"/>
      <c r="H42" s="39"/>
      <c r="I42" s="39"/>
      <c r="J42" s="4"/>
      <c r="K42" s="59"/>
    </row>
    <row r="43" spans="1:10" ht="12.75">
      <c r="A43" s="14"/>
      <c r="B43" s="39"/>
      <c r="C43" s="39"/>
      <c r="D43" s="39"/>
      <c r="E43" s="39"/>
      <c r="F43" s="39"/>
      <c r="G43" s="39"/>
      <c r="H43" s="39"/>
      <c r="I43" s="39"/>
      <c r="J43" s="4"/>
    </row>
    <row r="44" spans="2:10" ht="12.75">
      <c r="B44" s="39"/>
      <c r="C44" s="39"/>
      <c r="D44" s="39"/>
      <c r="E44" s="39"/>
      <c r="F44" s="39"/>
      <c r="G44" s="39"/>
      <c r="H44" s="39"/>
      <c r="I44" s="39"/>
      <c r="J44" s="4"/>
    </row>
    <row r="45" spans="2:10" ht="12.75">
      <c r="B45" s="39"/>
      <c r="C45" s="39"/>
      <c r="D45" s="39"/>
      <c r="E45" s="39"/>
      <c r="F45" s="39"/>
      <c r="G45" s="39"/>
      <c r="H45" s="39"/>
      <c r="I45" s="39"/>
      <c r="J45" s="4"/>
    </row>
  </sheetData>
  <sheetProtection/>
  <printOptions gridLines="1"/>
  <pageMargins left="0.29" right="0.25" top="0.42" bottom="0.23" header="0.21" footer="0.2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6.00390625" style="0" customWidth="1"/>
    <col min="2" max="2" width="10.57421875" style="0" customWidth="1"/>
    <col min="3" max="7" width="9.7109375" style="0" customWidth="1"/>
    <col min="8" max="9" width="9.7109375" style="0" bestFit="1" customWidth="1"/>
    <col min="10" max="10" width="11.00390625" style="4" customWidth="1"/>
    <col min="11" max="11" width="9.7109375" style="4" bestFit="1" customWidth="1"/>
    <col min="12" max="12" width="9.28125" style="0" bestFit="1" customWidth="1"/>
    <col min="13" max="13" width="10.8515625" style="0" customWidth="1"/>
    <col min="16" max="16" width="11.140625" style="0" customWidth="1"/>
  </cols>
  <sheetData>
    <row r="1" ht="20.25">
      <c r="A1" s="1" t="s">
        <v>45</v>
      </c>
    </row>
    <row r="2" spans="2:16" ht="13.5" thickBot="1">
      <c r="B2" s="5"/>
      <c r="C2" s="5"/>
      <c r="D2" s="5"/>
      <c r="E2" s="5"/>
      <c r="F2" s="5"/>
      <c r="G2" s="5"/>
      <c r="H2" s="6"/>
      <c r="I2" s="6"/>
      <c r="L2" s="6"/>
      <c r="M2" s="6"/>
      <c r="N2" s="6"/>
      <c r="O2" s="6"/>
      <c r="P2" s="6"/>
    </row>
    <row r="3" spans="2:16" ht="14.25" thickBot="1" thickTop="1">
      <c r="B3" s="122">
        <v>43633</v>
      </c>
      <c r="C3" s="122">
        <v>43717</v>
      </c>
      <c r="D3" s="123">
        <v>43780</v>
      </c>
      <c r="E3" s="123">
        <v>43843</v>
      </c>
      <c r="F3" s="122">
        <v>43899</v>
      </c>
      <c r="G3" s="122">
        <v>43948</v>
      </c>
      <c r="H3" s="24"/>
      <c r="I3" s="24"/>
      <c r="K3" s="24"/>
      <c r="L3" s="24"/>
      <c r="M3" s="6" t="s">
        <v>10</v>
      </c>
      <c r="N3" s="24"/>
      <c r="O3" s="24"/>
      <c r="P3" s="4"/>
    </row>
    <row r="4" spans="2:16" ht="13.5" thickTop="1">
      <c r="B4" s="38"/>
      <c r="C4" s="9"/>
      <c r="D4" s="115"/>
      <c r="E4" s="115"/>
      <c r="F4" s="115"/>
      <c r="G4" s="9"/>
      <c r="H4" s="4"/>
      <c r="I4" s="4"/>
      <c r="J4" s="13"/>
      <c r="L4" s="4"/>
      <c r="N4" s="4"/>
      <c r="O4" s="4"/>
      <c r="P4" s="4"/>
    </row>
    <row r="5" spans="1:16" ht="12.75">
      <c r="A5" s="7" t="s">
        <v>48</v>
      </c>
      <c r="B5" s="153">
        <v>1</v>
      </c>
      <c r="C5" s="153">
        <v>1</v>
      </c>
      <c r="D5" s="153">
        <v>1</v>
      </c>
      <c r="E5" s="153"/>
      <c r="F5" s="153"/>
      <c r="G5" s="30"/>
      <c r="H5" s="39"/>
      <c r="I5" s="39"/>
      <c r="J5" s="39"/>
      <c r="K5" s="39"/>
      <c r="L5" s="39"/>
      <c r="M5" s="30">
        <f>SUM(B5:G5)</f>
        <v>3</v>
      </c>
      <c r="N5" s="39"/>
      <c r="O5" s="39"/>
      <c r="P5" s="39"/>
    </row>
    <row r="6" spans="1:16" ht="12.75">
      <c r="A6" s="7" t="s">
        <v>49</v>
      </c>
      <c r="B6" s="153">
        <v>1</v>
      </c>
      <c r="C6" s="120"/>
      <c r="D6" s="153">
        <v>1</v>
      </c>
      <c r="E6" s="153"/>
      <c r="F6" s="153"/>
      <c r="G6" s="30"/>
      <c r="H6" s="39"/>
      <c r="I6" s="39"/>
      <c r="J6" s="39"/>
      <c r="K6" s="39"/>
      <c r="L6" s="39"/>
      <c r="M6" s="30">
        <f>SUM(B6:G6)</f>
        <v>2</v>
      </c>
      <c r="N6" s="39"/>
      <c r="O6" s="39"/>
      <c r="P6" s="39"/>
    </row>
    <row r="7" spans="1:16" ht="12.75">
      <c r="A7" s="2"/>
      <c r="B7" s="49"/>
      <c r="C7" s="63"/>
      <c r="D7" s="63"/>
      <c r="E7" s="133"/>
      <c r="F7" s="63"/>
      <c r="G7" s="161"/>
      <c r="H7" s="39"/>
      <c r="I7" s="39"/>
      <c r="J7" s="39"/>
      <c r="K7" s="39"/>
      <c r="L7" s="39"/>
      <c r="N7" s="39"/>
      <c r="O7" s="39"/>
      <c r="P7" s="39"/>
    </row>
    <row r="8" spans="2:16" ht="12.75">
      <c r="B8" s="30"/>
      <c r="C8" s="30"/>
      <c r="D8" s="30"/>
      <c r="E8" s="30"/>
      <c r="F8" s="30"/>
      <c r="G8" s="30"/>
      <c r="H8" s="39"/>
      <c r="I8" s="39"/>
      <c r="J8" s="39"/>
      <c r="K8" s="39"/>
      <c r="L8" s="39"/>
      <c r="M8" s="32"/>
      <c r="N8" s="39"/>
      <c r="O8" s="39"/>
      <c r="P8" s="39"/>
    </row>
    <row r="9" spans="1:16" ht="12.75">
      <c r="A9" s="7" t="s">
        <v>38</v>
      </c>
      <c r="B9" s="153">
        <v>1</v>
      </c>
      <c r="C9" s="153">
        <v>1</v>
      </c>
      <c r="D9" s="194"/>
      <c r="E9" s="153"/>
      <c r="F9" s="153"/>
      <c r="G9" s="43"/>
      <c r="H9" s="39"/>
      <c r="I9" s="39"/>
      <c r="J9" s="39"/>
      <c r="K9" s="39"/>
      <c r="L9" s="39"/>
      <c r="M9" s="32">
        <f>SUM(B9:G9)</f>
        <v>2</v>
      </c>
      <c r="N9" s="39"/>
      <c r="O9" s="39"/>
      <c r="P9" s="39"/>
    </row>
    <row r="10" spans="1:16" s="2" customFormat="1" ht="12.75">
      <c r="A10" s="3" t="s">
        <v>15</v>
      </c>
      <c r="B10" s="153">
        <v>1</v>
      </c>
      <c r="C10" s="153">
        <v>1</v>
      </c>
      <c r="D10" s="153">
        <v>1</v>
      </c>
      <c r="E10" s="153"/>
      <c r="F10" s="153"/>
      <c r="G10" s="43"/>
      <c r="H10" s="39"/>
      <c r="I10" s="39"/>
      <c r="J10" s="131"/>
      <c r="K10" s="39"/>
      <c r="L10" s="39"/>
      <c r="M10" s="32">
        <f>SUM(B10:G10)</f>
        <v>3</v>
      </c>
      <c r="N10" s="39"/>
      <c r="O10" s="39"/>
      <c r="P10" s="39"/>
    </row>
    <row r="11" spans="1:16" ht="12" customHeight="1">
      <c r="A11" s="7" t="s">
        <v>17</v>
      </c>
      <c r="B11" s="120"/>
      <c r="C11" s="153">
        <v>1</v>
      </c>
      <c r="D11" s="153">
        <v>1</v>
      </c>
      <c r="E11" s="153"/>
      <c r="F11" s="153"/>
      <c r="G11" s="30"/>
      <c r="H11" s="39"/>
      <c r="I11" s="39"/>
      <c r="J11" s="39"/>
      <c r="K11" s="39"/>
      <c r="L11" s="39"/>
      <c r="M11" s="32">
        <f>SUM(B11:G11)</f>
        <v>2</v>
      </c>
      <c r="N11" s="39"/>
      <c r="O11" s="39"/>
      <c r="P11" s="39"/>
    </row>
    <row r="12" spans="1:16" ht="12.75">
      <c r="A12" s="7" t="s">
        <v>40</v>
      </c>
      <c r="B12" s="120"/>
      <c r="C12" s="30">
        <v>1</v>
      </c>
      <c r="D12" s="30">
        <v>1</v>
      </c>
      <c r="E12" s="30"/>
      <c r="F12" s="30"/>
      <c r="G12" s="30"/>
      <c r="H12" s="39"/>
      <c r="I12" s="39"/>
      <c r="J12" s="39"/>
      <c r="K12" s="39"/>
      <c r="L12" s="39"/>
      <c r="M12" s="32">
        <f>SUM(B12:G12)</f>
        <v>2</v>
      </c>
      <c r="N12" s="39"/>
      <c r="O12" s="39"/>
      <c r="P12" s="39"/>
    </row>
    <row r="13" spans="1:16" ht="12.75">
      <c r="A13" s="7"/>
      <c r="B13" s="30"/>
      <c r="C13" s="30"/>
      <c r="D13" s="30"/>
      <c r="E13" s="30"/>
      <c r="F13" s="30"/>
      <c r="G13" s="30"/>
      <c r="H13" s="39"/>
      <c r="I13" s="39"/>
      <c r="J13" s="39"/>
      <c r="K13" s="39"/>
      <c r="L13" s="39"/>
      <c r="M13" s="32"/>
      <c r="N13" s="39"/>
      <c r="O13" s="39"/>
      <c r="P13" s="39"/>
    </row>
    <row r="14" spans="1:13" ht="12.75">
      <c r="A14" s="61"/>
      <c r="B14" s="39"/>
      <c r="C14" s="4"/>
      <c r="D14" s="4"/>
      <c r="E14" s="4"/>
      <c r="F14" s="4"/>
      <c r="G14" s="4"/>
      <c r="H14" s="39"/>
      <c r="I14" s="39"/>
      <c r="M14" s="32"/>
    </row>
    <row r="15" spans="1:13" ht="12.75">
      <c r="A15" s="12"/>
      <c r="B15" s="4"/>
      <c r="C15" s="4"/>
      <c r="D15" s="39"/>
      <c r="E15" s="39"/>
      <c r="F15" s="39"/>
      <c r="G15" s="39"/>
      <c r="H15" s="39"/>
      <c r="I15" s="39"/>
      <c r="M15" s="32"/>
    </row>
    <row r="16" spans="1:13" ht="12.75">
      <c r="A16" s="12"/>
      <c r="B16" s="39"/>
      <c r="C16" s="39"/>
      <c r="D16" s="39"/>
      <c r="E16" s="39"/>
      <c r="F16" s="39"/>
      <c r="G16" s="39"/>
      <c r="H16" s="39"/>
      <c r="I16" s="39"/>
      <c r="M16" s="32"/>
    </row>
    <row r="17" ht="12.75">
      <c r="M17" s="59"/>
    </row>
    <row r="18" ht="12.75">
      <c r="M18" s="59"/>
    </row>
    <row r="19" ht="12.75">
      <c r="M19" s="59"/>
    </row>
    <row r="21" spans="6:9" ht="12.75">
      <c r="F21" s="24"/>
      <c r="G21" s="24"/>
      <c r="H21" s="36"/>
      <c r="I21" s="24"/>
    </row>
    <row r="22" spans="6:9" ht="12.75">
      <c r="F22" s="35"/>
      <c r="G22" s="4"/>
      <c r="H22" s="44"/>
      <c r="I22" s="35"/>
    </row>
  </sheetData>
  <sheetProtection/>
  <printOptions gridLines="1"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E21" sqref="E21"/>
    </sheetView>
  </sheetViews>
  <sheetFormatPr defaultColWidth="9.140625" defaultRowHeight="12.75"/>
  <cols>
    <col min="1" max="1" width="30.8515625" style="0" customWidth="1"/>
    <col min="2" max="3" width="10.57421875" style="0" customWidth="1"/>
    <col min="4" max="4" width="9.7109375" style="0" customWidth="1"/>
    <col min="5" max="5" width="9.8515625" style="0" customWidth="1"/>
    <col min="6" max="8" width="9.7109375" style="0" customWidth="1"/>
  </cols>
  <sheetData>
    <row r="1" ht="20.25">
      <c r="A1" s="1" t="s">
        <v>46</v>
      </c>
    </row>
    <row r="2" spans="2:8" ht="13.5" thickBot="1">
      <c r="B2" s="5"/>
      <c r="C2" s="5"/>
      <c r="D2" s="5"/>
      <c r="E2" s="5"/>
      <c r="F2" s="5"/>
      <c r="G2" s="6"/>
      <c r="H2" s="6"/>
    </row>
    <row r="3" spans="2:9" ht="14.25" thickBot="1" thickTop="1">
      <c r="B3" s="124">
        <v>43633</v>
      </c>
      <c r="C3" s="124">
        <v>43717</v>
      </c>
      <c r="D3" s="124">
        <v>43780</v>
      </c>
      <c r="E3" s="124">
        <v>43850</v>
      </c>
      <c r="F3" s="125">
        <v>43899</v>
      </c>
      <c r="G3" s="177">
        <v>43962</v>
      </c>
      <c r="H3" s="24"/>
      <c r="I3" s="6" t="s">
        <v>10</v>
      </c>
    </row>
    <row r="4" spans="2:8" ht="13.5" thickTop="1">
      <c r="B4" s="28"/>
      <c r="C4" s="28"/>
      <c r="D4" s="9"/>
      <c r="E4" s="9"/>
      <c r="F4" s="9"/>
      <c r="G4" s="88"/>
      <c r="H4" s="12"/>
    </row>
    <row r="5" spans="1:9" ht="12.75">
      <c r="A5" s="7" t="s">
        <v>47</v>
      </c>
      <c r="B5" s="155">
        <v>1</v>
      </c>
      <c r="C5" s="155">
        <v>1</v>
      </c>
      <c r="D5" s="155">
        <v>1</v>
      </c>
      <c r="E5" s="155"/>
      <c r="F5" s="155"/>
      <c r="G5" s="43"/>
      <c r="H5" s="42"/>
      <c r="I5" s="30">
        <f>SUM(B5:G5)</f>
        <v>3</v>
      </c>
    </row>
    <row r="6" spans="1:9" ht="12.75">
      <c r="A6" s="7" t="s">
        <v>50</v>
      </c>
      <c r="B6" s="155">
        <v>1</v>
      </c>
      <c r="C6" s="155">
        <v>1</v>
      </c>
      <c r="D6" s="155">
        <v>1</v>
      </c>
      <c r="E6" s="155"/>
      <c r="F6" s="155"/>
      <c r="G6" s="43"/>
      <c r="H6" s="42"/>
      <c r="I6" s="30">
        <f>SUM(B6:G6)</f>
        <v>3</v>
      </c>
    </row>
    <row r="7" spans="1:8" ht="12.75">
      <c r="A7" s="39"/>
      <c r="B7" s="120"/>
      <c r="C7" s="120"/>
      <c r="D7" s="120"/>
      <c r="E7" s="120"/>
      <c r="F7" s="120"/>
      <c r="G7" s="30"/>
      <c r="H7" s="39"/>
    </row>
    <row r="8" spans="1:9" ht="12.75">
      <c r="A8" s="7"/>
      <c r="B8" s="28"/>
      <c r="C8" s="28"/>
      <c r="D8" s="9"/>
      <c r="E8" s="9"/>
      <c r="F8" s="9"/>
      <c r="G8" s="8"/>
      <c r="H8" s="4"/>
      <c r="I8" s="32"/>
    </row>
    <row r="9" spans="1:9" ht="12.75">
      <c r="A9" s="7" t="s">
        <v>29</v>
      </c>
      <c r="B9" s="153">
        <v>1</v>
      </c>
      <c r="C9" s="120"/>
      <c r="D9" s="153">
        <v>1</v>
      </c>
      <c r="E9" s="153"/>
      <c r="F9" s="153"/>
      <c r="G9" s="8"/>
      <c r="H9" s="4"/>
      <c r="I9" s="32">
        <f>SUM(B9:G9)</f>
        <v>2</v>
      </c>
    </row>
    <row r="10" spans="1:9" ht="12.75">
      <c r="A10" s="7" t="s">
        <v>31</v>
      </c>
      <c r="B10" s="120"/>
      <c r="C10" s="153">
        <v>1</v>
      </c>
      <c r="D10" s="194"/>
      <c r="E10" s="153"/>
      <c r="F10" s="153"/>
      <c r="G10" s="30"/>
      <c r="H10" s="39"/>
      <c r="I10" s="32">
        <f>SUM(B10:G10)</f>
        <v>1</v>
      </c>
    </row>
    <row r="11" spans="1:9" ht="12.75">
      <c r="A11" s="7" t="s">
        <v>39</v>
      </c>
      <c r="B11" s="153">
        <v>1</v>
      </c>
      <c r="C11" s="153">
        <v>1</v>
      </c>
      <c r="D11" s="153">
        <v>1</v>
      </c>
      <c r="E11" s="153"/>
      <c r="F11" s="153"/>
      <c r="G11" s="30"/>
      <c r="H11" s="39"/>
      <c r="I11" s="32">
        <f>SUM(B11:G11)</f>
        <v>3</v>
      </c>
    </row>
    <row r="12" spans="1:9" ht="12.75">
      <c r="A12" s="7" t="s">
        <v>41</v>
      </c>
      <c r="B12" s="153">
        <v>1</v>
      </c>
      <c r="C12" s="153">
        <v>1</v>
      </c>
      <c r="D12" s="153">
        <v>1</v>
      </c>
      <c r="E12" s="153"/>
      <c r="F12" s="153"/>
      <c r="G12" s="30"/>
      <c r="H12" s="39"/>
      <c r="I12" s="32">
        <f>SUM(B12:G12)</f>
        <v>3</v>
      </c>
    </row>
    <row r="13" spans="1:9" ht="12.75">
      <c r="A13" s="7"/>
      <c r="B13" s="153"/>
      <c r="C13" s="153"/>
      <c r="D13" s="153"/>
      <c r="E13" s="153"/>
      <c r="F13" s="153"/>
      <c r="G13" s="30"/>
      <c r="H13" s="39"/>
      <c r="I13" s="32"/>
    </row>
    <row r="14" spans="1:9" ht="12.75">
      <c r="A14" s="13" t="s">
        <v>51</v>
      </c>
      <c r="B14" s="153"/>
      <c r="C14" s="153"/>
      <c r="D14" s="153"/>
      <c r="E14" s="153"/>
      <c r="F14" s="153"/>
      <c r="G14" s="8"/>
      <c r="H14" s="4"/>
      <c r="I14" s="32"/>
    </row>
    <row r="15" spans="1:9" ht="12.75">
      <c r="A15" s="12" t="s">
        <v>16</v>
      </c>
      <c r="B15" s="153"/>
      <c r="C15" s="153"/>
      <c r="D15" s="153"/>
      <c r="E15" s="153"/>
      <c r="F15" s="153"/>
      <c r="G15" s="30"/>
      <c r="H15" s="4"/>
      <c r="I15" s="162">
        <f>SUM(B15:G15)</f>
        <v>0</v>
      </c>
    </row>
    <row r="16" spans="1:9" ht="12.75">
      <c r="A16" s="12" t="s">
        <v>40</v>
      </c>
      <c r="B16" s="153"/>
      <c r="C16" s="153">
        <v>1</v>
      </c>
      <c r="D16" s="157">
        <v>1</v>
      </c>
      <c r="E16" s="153"/>
      <c r="F16" s="153"/>
      <c r="G16" s="30"/>
      <c r="H16" s="4"/>
      <c r="I16" s="162">
        <f>SUM(B16:G16)</f>
        <v>2</v>
      </c>
    </row>
    <row r="17" spans="1:9" ht="12.75">
      <c r="A17" s="12"/>
      <c r="B17" s="30"/>
      <c r="C17" s="30"/>
      <c r="D17" s="8"/>
      <c r="E17" s="8"/>
      <c r="F17" s="8"/>
      <c r="G17" s="8"/>
      <c r="H17" s="4"/>
      <c r="I17" s="32"/>
    </row>
    <row r="18" spans="1:8" ht="12.75">
      <c r="A18" s="13"/>
      <c r="B18" s="4"/>
      <c r="C18" s="4"/>
      <c r="D18" s="4"/>
      <c r="E18" s="4"/>
      <c r="F18" s="4"/>
      <c r="G18" s="4"/>
      <c r="H18" s="4"/>
    </row>
    <row r="19" spans="1:8" ht="12.75">
      <c r="A19" s="6"/>
      <c r="B19" s="4"/>
      <c r="C19" s="4"/>
      <c r="D19" s="4"/>
      <c r="E19" s="4"/>
      <c r="F19" s="4"/>
      <c r="G19" s="4"/>
      <c r="H19" s="4"/>
    </row>
    <row r="20" spans="1:8" ht="12.75">
      <c r="A20" s="4"/>
      <c r="B20" s="6"/>
      <c r="C20" s="6"/>
      <c r="D20" s="6"/>
      <c r="E20" s="6"/>
      <c r="F20" s="6"/>
      <c r="G20" s="6"/>
      <c r="H20" s="6"/>
    </row>
    <row r="21" spans="2:8" ht="12.75">
      <c r="B21" s="6"/>
      <c r="C21" s="6"/>
      <c r="D21" s="6"/>
      <c r="E21" s="6"/>
      <c r="F21" s="6"/>
      <c r="G21" s="6"/>
      <c r="H21" s="6"/>
    </row>
    <row r="22" spans="1:8" ht="12.75">
      <c r="A22" s="4"/>
      <c r="B22" s="6"/>
      <c r="C22" s="6"/>
      <c r="D22" s="6"/>
      <c r="E22" s="6"/>
      <c r="F22" s="6"/>
      <c r="G22" s="6"/>
      <c r="H22" s="6"/>
    </row>
    <row r="23" spans="1:8" ht="12.75">
      <c r="A23" s="4"/>
      <c r="B23" s="6"/>
      <c r="C23" s="6"/>
      <c r="D23" s="6"/>
      <c r="E23" s="6"/>
      <c r="F23" s="6"/>
      <c r="G23" s="6"/>
      <c r="H23" s="6"/>
    </row>
    <row r="24" spans="1:8" ht="12.75">
      <c r="A24" s="4"/>
      <c r="B24" s="6"/>
      <c r="C24" s="6"/>
      <c r="D24" s="6"/>
      <c r="E24" s="6"/>
      <c r="F24" s="6"/>
      <c r="G24" s="6"/>
      <c r="H24" s="6"/>
    </row>
    <row r="25" spans="1:8" ht="12.75">
      <c r="A25" s="14"/>
      <c r="B25" s="6"/>
      <c r="C25" s="6"/>
      <c r="D25" s="6"/>
      <c r="E25" s="6"/>
      <c r="F25" s="6"/>
      <c r="G25" s="6"/>
      <c r="H25" s="6"/>
    </row>
    <row r="26" spans="1:8" ht="12.75">
      <c r="A26" s="4"/>
      <c r="B26" s="6"/>
      <c r="C26" s="6"/>
      <c r="D26" s="6"/>
      <c r="E26" s="6"/>
      <c r="F26" s="6"/>
      <c r="G26" s="6"/>
      <c r="H26" s="6"/>
    </row>
    <row r="36" spans="7:9" ht="12.75">
      <c r="G36" s="4"/>
      <c r="H36" s="4"/>
      <c r="I36" s="24"/>
    </row>
    <row r="37" spans="7:9" ht="12.75">
      <c r="G37" s="4"/>
      <c r="H37" s="4"/>
      <c r="I37" s="4"/>
    </row>
    <row r="38" spans="7:9" ht="12.75">
      <c r="G38" s="12"/>
      <c r="H38" s="12"/>
      <c r="I38" s="4"/>
    </row>
    <row r="39" spans="7:9" ht="12.75">
      <c r="G39" s="12"/>
      <c r="H39" s="12"/>
      <c r="I39" s="4"/>
    </row>
    <row r="40" spans="7:9" ht="12.75">
      <c r="G40" s="193"/>
      <c r="H40" s="193"/>
      <c r="I40" s="193"/>
    </row>
    <row r="41" spans="7:9" ht="12.75">
      <c r="G41" s="12"/>
      <c r="H41" s="12"/>
      <c r="I41" s="4"/>
    </row>
    <row r="42" spans="7:9" ht="12.75">
      <c r="G42" s="12"/>
      <c r="H42" s="12"/>
      <c r="I42" s="4"/>
    </row>
    <row r="43" spans="7:9" ht="12.75">
      <c r="G43" s="12"/>
      <c r="H43" s="12"/>
      <c r="I43" s="4"/>
    </row>
    <row r="44" spans="7:9" ht="12.75">
      <c r="G44" s="12"/>
      <c r="H44" s="12"/>
      <c r="I44" s="4"/>
    </row>
    <row r="45" spans="7:9" ht="12.75">
      <c r="G45" s="12"/>
      <c r="H45" s="12"/>
      <c r="I45" s="4"/>
    </row>
    <row r="46" spans="7:9" ht="12.75">
      <c r="G46" s="12"/>
      <c r="H46" s="12"/>
      <c r="I46" s="4"/>
    </row>
    <row r="47" spans="7:9" ht="12.75">
      <c r="G47" s="12"/>
      <c r="H47" s="12"/>
      <c r="I47" s="4"/>
    </row>
  </sheetData>
  <sheetProtection/>
  <mergeCells count="1">
    <mergeCell ref="G40:I40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F10" sqref="F10:F11"/>
    </sheetView>
  </sheetViews>
  <sheetFormatPr defaultColWidth="9.140625" defaultRowHeight="12.75"/>
  <cols>
    <col min="1" max="1" width="28.28125" style="0" customWidth="1"/>
    <col min="2" max="2" width="11.421875" style="0" customWidth="1"/>
    <col min="3" max="3" width="9.7109375" style="3" customWidth="1"/>
    <col min="4" max="4" width="9.8515625" style="0" customWidth="1"/>
    <col min="5" max="5" width="9.7109375" style="2" customWidth="1"/>
    <col min="6" max="6" width="9.7109375" style="0" customWidth="1"/>
    <col min="7" max="7" width="9.421875" style="2" customWidth="1"/>
    <col min="8" max="8" width="9.7109375" style="2" bestFit="1" customWidth="1"/>
    <col min="9" max="9" width="9.421875" style="2" customWidth="1"/>
    <col min="10" max="10" width="9.421875" style="0" bestFit="1" customWidth="1"/>
    <col min="11" max="11" width="9.421875" style="2" bestFit="1" customWidth="1"/>
    <col min="12" max="12" width="9.7109375" style="0" bestFit="1" customWidth="1"/>
    <col min="13" max="13" width="9.421875" style="2" bestFit="1" customWidth="1"/>
    <col min="14" max="14" width="9.421875" style="2" customWidth="1"/>
    <col min="15" max="15" width="9.7109375" style="0" bestFit="1" customWidth="1"/>
    <col min="16" max="16" width="9.7109375" style="0" customWidth="1"/>
    <col min="17" max="18" width="9.7109375" style="2" customWidth="1"/>
    <col min="19" max="19" width="9.421875" style="0" bestFit="1" customWidth="1"/>
    <col min="20" max="20" width="9.421875" style="2" bestFit="1" customWidth="1"/>
    <col min="21" max="22" width="9.28125" style="2" bestFit="1" customWidth="1"/>
    <col min="23" max="24" width="9.28125" style="2" customWidth="1"/>
    <col min="25" max="25" width="9.28125" style="0" bestFit="1" customWidth="1"/>
    <col min="26" max="26" width="9.28125" style="2" customWidth="1"/>
    <col min="27" max="27" width="9.28125" style="0" bestFit="1" customWidth="1"/>
    <col min="28" max="28" width="9.421875" style="2" customWidth="1"/>
    <col min="30" max="30" width="9.7109375" style="0" bestFit="1" customWidth="1"/>
  </cols>
  <sheetData>
    <row r="1" spans="1:2" ht="20.25">
      <c r="A1" s="1" t="s">
        <v>1</v>
      </c>
      <c r="B1" s="1"/>
    </row>
    <row r="2" spans="2:31" ht="13.5" thickBot="1">
      <c r="B2" s="89"/>
      <c r="C2" s="10"/>
      <c r="D2" s="90"/>
      <c r="E2" s="10"/>
      <c r="F2" s="5"/>
      <c r="G2" s="53"/>
      <c r="H2" s="10"/>
      <c r="I2" s="53"/>
      <c r="J2" s="5"/>
      <c r="K2" s="10"/>
      <c r="L2" s="5"/>
      <c r="M2" s="35"/>
      <c r="N2" s="35"/>
      <c r="O2" s="6"/>
      <c r="P2" s="6"/>
      <c r="Q2" s="4"/>
      <c r="R2" s="4"/>
      <c r="S2" s="6"/>
      <c r="T2" s="35"/>
      <c r="U2" s="4"/>
      <c r="V2" s="4"/>
      <c r="W2" s="4"/>
      <c r="X2" s="4"/>
      <c r="Y2" s="6"/>
      <c r="Z2" s="4"/>
      <c r="AA2" s="6"/>
      <c r="AB2" s="4"/>
      <c r="AC2" s="6"/>
      <c r="AD2" s="6"/>
      <c r="AE2" t="s">
        <v>2</v>
      </c>
    </row>
    <row r="3" spans="2:31" ht="14.25" thickBot="1" thickTop="1">
      <c r="B3" s="128">
        <v>43619</v>
      </c>
      <c r="C3" s="129">
        <v>43654</v>
      </c>
      <c r="D3" s="128">
        <v>43710</v>
      </c>
      <c r="E3" s="128">
        <v>43745</v>
      </c>
      <c r="F3" s="128">
        <v>43773</v>
      </c>
      <c r="G3" s="128">
        <v>43801</v>
      </c>
      <c r="H3" s="128">
        <v>43843</v>
      </c>
      <c r="I3" s="128">
        <v>43864</v>
      </c>
      <c r="J3" s="128">
        <v>43892</v>
      </c>
      <c r="K3" s="130">
        <v>43927</v>
      </c>
      <c r="L3" s="163">
        <v>43962</v>
      </c>
      <c r="M3" s="6"/>
      <c r="N3" s="164" t="s">
        <v>10</v>
      </c>
      <c r="O3" s="24"/>
      <c r="P3" s="24"/>
      <c r="Q3" s="24"/>
      <c r="R3" s="24"/>
      <c r="S3" s="46"/>
      <c r="T3" s="91"/>
      <c r="U3" s="46"/>
      <c r="V3" s="46"/>
      <c r="W3" s="46"/>
      <c r="X3" s="46"/>
      <c r="Y3" s="24"/>
      <c r="Z3" s="46"/>
      <c r="AA3" s="46"/>
      <c r="AB3" s="46"/>
      <c r="AC3" s="24"/>
      <c r="AD3" s="24"/>
      <c r="AE3" s="4"/>
    </row>
    <row r="4" spans="2:31" ht="13.5" thickTop="1">
      <c r="B4" s="86"/>
      <c r="C4" s="87"/>
      <c r="D4" s="46"/>
      <c r="E4" s="87"/>
      <c r="F4" s="86"/>
      <c r="G4" s="87"/>
      <c r="H4" s="86"/>
      <c r="I4" s="87"/>
      <c r="J4" s="86"/>
      <c r="K4" s="87"/>
      <c r="L4" s="116"/>
      <c r="M4" s="6"/>
      <c r="N4" s="47"/>
      <c r="O4" s="46"/>
      <c r="P4" s="46"/>
      <c r="Q4" s="24"/>
      <c r="R4" s="24"/>
      <c r="S4" s="46"/>
      <c r="T4" s="92"/>
      <c r="U4" s="46"/>
      <c r="V4" s="92"/>
      <c r="W4" s="92"/>
      <c r="X4" s="92"/>
      <c r="Y4" s="24"/>
      <c r="Z4" s="46"/>
      <c r="AA4" s="46"/>
      <c r="AB4" s="46"/>
      <c r="AC4" s="24"/>
      <c r="AD4" s="24"/>
      <c r="AE4" s="4"/>
    </row>
    <row r="5" spans="1:31" ht="12.75">
      <c r="A5" s="3" t="s">
        <v>47</v>
      </c>
      <c r="B5" s="153">
        <v>1</v>
      </c>
      <c r="C5" s="156">
        <v>1</v>
      </c>
      <c r="D5" s="158">
        <v>1</v>
      </c>
      <c r="E5" s="100"/>
      <c r="F5" s="153">
        <v>1</v>
      </c>
      <c r="G5" s="158"/>
      <c r="H5" s="30"/>
      <c r="I5" s="65"/>
      <c r="J5" s="30"/>
      <c r="K5" s="107"/>
      <c r="L5" s="30"/>
      <c r="M5" s="39"/>
      <c r="N5" s="43">
        <f>SUM(B5:L5)</f>
        <v>4</v>
      </c>
      <c r="O5" s="4"/>
      <c r="P5" s="4"/>
      <c r="Q5" s="4"/>
      <c r="R5" s="4"/>
      <c r="S5" s="4"/>
      <c r="T5" s="12"/>
      <c r="U5" s="12"/>
      <c r="V5" s="12"/>
      <c r="W5" s="12"/>
      <c r="X5" s="12"/>
      <c r="Y5" s="4"/>
      <c r="Z5" s="12"/>
      <c r="AA5" s="4"/>
      <c r="AB5" s="4"/>
      <c r="AC5" s="39"/>
      <c r="AD5" s="93"/>
      <c r="AE5" s="4"/>
    </row>
    <row r="6" spans="1:31" ht="12.75">
      <c r="A6" s="12" t="s">
        <v>49</v>
      </c>
      <c r="B6" s="159">
        <v>1</v>
      </c>
      <c r="C6" s="156">
        <v>1</v>
      </c>
      <c r="D6" s="166"/>
      <c r="E6" s="159">
        <v>1</v>
      </c>
      <c r="F6" s="159">
        <v>1</v>
      </c>
      <c r="G6" s="159"/>
      <c r="H6" s="40"/>
      <c r="I6" s="104"/>
      <c r="J6" s="40"/>
      <c r="K6" s="40"/>
      <c r="L6" s="30"/>
      <c r="M6" s="39"/>
      <c r="N6" s="43">
        <f>SUM(B6:L6)</f>
        <v>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9"/>
      <c r="AD6" s="4"/>
      <c r="AE6" s="4"/>
    </row>
    <row r="7" spans="1:31" ht="12.75">
      <c r="A7" s="33"/>
      <c r="B7" s="48"/>
      <c r="C7" s="55"/>
      <c r="D7" s="33"/>
      <c r="E7" s="55"/>
      <c r="F7" s="33"/>
      <c r="G7" s="57"/>
      <c r="H7" s="50"/>
      <c r="I7" s="57"/>
      <c r="J7" s="50"/>
      <c r="K7" s="58"/>
      <c r="L7" s="100"/>
      <c r="M7" s="6"/>
      <c r="N7" s="94"/>
      <c r="O7" s="42"/>
      <c r="P7" s="42"/>
      <c r="Q7" s="94"/>
      <c r="R7" s="94"/>
      <c r="S7" s="42"/>
      <c r="T7" s="94"/>
      <c r="U7" s="42"/>
      <c r="V7" s="94"/>
      <c r="W7" s="94"/>
      <c r="X7" s="94"/>
      <c r="Y7" s="42"/>
      <c r="Z7" s="94"/>
      <c r="AA7" s="42"/>
      <c r="AB7" s="42"/>
      <c r="AC7" s="42"/>
      <c r="AD7" s="94"/>
      <c r="AE7" s="4"/>
    </row>
    <row r="8" spans="1:31" ht="12.75">
      <c r="A8" s="12"/>
      <c r="B8" s="28"/>
      <c r="C8" s="43"/>
      <c r="D8" s="52"/>
      <c r="E8" s="28"/>
      <c r="F8" s="28"/>
      <c r="G8" s="9"/>
      <c r="H8" s="28"/>
      <c r="I8" s="52"/>
      <c r="J8" s="28"/>
      <c r="K8" s="52"/>
      <c r="L8" s="30"/>
      <c r="M8" s="5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39"/>
      <c r="AD8" s="4"/>
      <c r="AE8" s="4"/>
    </row>
    <row r="9" spans="1:31" ht="12.75">
      <c r="A9" s="12" t="s">
        <v>17</v>
      </c>
      <c r="B9" s="121"/>
      <c r="C9" s="165"/>
      <c r="D9" s="156">
        <v>1</v>
      </c>
      <c r="E9" s="153">
        <v>1</v>
      </c>
      <c r="F9" s="153">
        <v>1</v>
      </c>
      <c r="G9" s="157"/>
      <c r="H9" s="153"/>
      <c r="I9" s="156"/>
      <c r="J9" s="30"/>
      <c r="K9" s="43"/>
      <c r="L9" s="30"/>
      <c r="M9" s="59"/>
      <c r="N9" s="30">
        <f>SUM(B9:L9)</f>
        <v>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39"/>
      <c r="AD9" s="4"/>
      <c r="AE9" s="4"/>
    </row>
    <row r="10" spans="1:31" ht="12.75">
      <c r="A10" s="12" t="s">
        <v>39</v>
      </c>
      <c r="B10" s="153">
        <v>1</v>
      </c>
      <c r="C10" s="156">
        <v>1</v>
      </c>
      <c r="D10" s="156">
        <v>1</v>
      </c>
      <c r="E10" s="153">
        <v>1</v>
      </c>
      <c r="F10" s="120"/>
      <c r="G10" s="153"/>
      <c r="H10" s="153"/>
      <c r="I10" s="156"/>
      <c r="J10" s="30"/>
      <c r="K10" s="30"/>
      <c r="L10" s="30"/>
      <c r="M10" s="59"/>
      <c r="N10" s="30">
        <f>SUM(B10:L10)</f>
        <v>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39"/>
      <c r="AD10" s="4"/>
      <c r="AE10" s="4"/>
    </row>
    <row r="11" spans="1:31" ht="12.75">
      <c r="A11" s="12" t="s">
        <v>40</v>
      </c>
      <c r="B11" s="120"/>
      <c r="C11" s="156">
        <v>1</v>
      </c>
      <c r="D11" s="156">
        <v>1</v>
      </c>
      <c r="E11" s="153">
        <v>1</v>
      </c>
      <c r="F11" s="120"/>
      <c r="G11" s="153"/>
      <c r="H11" s="153"/>
      <c r="I11" s="156"/>
      <c r="J11" s="30"/>
      <c r="K11" s="30"/>
      <c r="L11" s="30"/>
      <c r="M11" s="59"/>
      <c r="N11" s="30">
        <f>SUM(B11:L11)</f>
        <v>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39"/>
      <c r="AD11" s="4"/>
      <c r="AE11" s="4"/>
    </row>
    <row r="12" spans="1:31" ht="12.75">
      <c r="A12" s="12" t="s">
        <v>41</v>
      </c>
      <c r="B12" s="153">
        <v>1</v>
      </c>
      <c r="C12" s="156">
        <v>1</v>
      </c>
      <c r="D12" s="156">
        <v>1</v>
      </c>
      <c r="E12" s="153">
        <v>1</v>
      </c>
      <c r="F12" s="153">
        <v>1</v>
      </c>
      <c r="G12" s="153"/>
      <c r="H12" s="153"/>
      <c r="I12" s="156"/>
      <c r="J12" s="30"/>
      <c r="K12" s="30"/>
      <c r="L12" s="30"/>
      <c r="M12" s="59"/>
      <c r="N12" s="30">
        <f>SUM(B12:L12)</f>
        <v>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39"/>
      <c r="AD12" s="4"/>
      <c r="AE12" s="4"/>
    </row>
    <row r="13" spans="1:31" ht="12.75">
      <c r="A13" s="12"/>
      <c r="B13" s="40"/>
      <c r="C13" s="104"/>
      <c r="D13" s="104"/>
      <c r="E13" s="40"/>
      <c r="F13" s="40"/>
      <c r="G13" s="40"/>
      <c r="H13" s="40"/>
      <c r="I13" s="104"/>
      <c r="J13" s="40"/>
      <c r="K13" s="40"/>
      <c r="L13" s="30"/>
      <c r="M13" s="59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39"/>
      <c r="AD13" s="4"/>
      <c r="AE13" s="4"/>
    </row>
    <row r="14" spans="1:31" s="2" customFormat="1" ht="12.75">
      <c r="A14" s="13" t="s">
        <v>33</v>
      </c>
      <c r="B14" s="30"/>
      <c r="C14" s="8"/>
      <c r="D14" s="43"/>
      <c r="E14" s="30"/>
      <c r="F14" s="30"/>
      <c r="G14" s="30"/>
      <c r="H14" s="8"/>
      <c r="I14" s="43"/>
      <c r="J14" s="30"/>
      <c r="K14" s="30"/>
      <c r="L14" s="30"/>
      <c r="M14" s="59"/>
      <c r="N14" s="3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39"/>
      <c r="AD14" s="4"/>
      <c r="AE14" s="4"/>
    </row>
    <row r="15" spans="1:31" s="2" customFormat="1" ht="12.75">
      <c r="A15" s="12" t="s">
        <v>37</v>
      </c>
      <c r="B15" s="30">
        <v>1</v>
      </c>
      <c r="C15" s="30">
        <v>1</v>
      </c>
      <c r="D15" s="43"/>
      <c r="E15" s="30"/>
      <c r="F15" s="30"/>
      <c r="G15" s="30"/>
      <c r="H15" s="8"/>
      <c r="I15" s="43"/>
      <c r="J15" s="30"/>
      <c r="K15" s="30"/>
      <c r="L15" s="30"/>
      <c r="M15" s="59"/>
      <c r="N15" s="30">
        <f>SUM(B15:L15)</f>
        <v>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39"/>
      <c r="AD15" s="4"/>
      <c r="AE15" s="4"/>
    </row>
    <row r="16" spans="1:31" s="2" customFormat="1" ht="12.75">
      <c r="A16" s="12"/>
      <c r="B16" s="39"/>
      <c r="C16" s="4"/>
      <c r="D16" s="42"/>
      <c r="E16" s="39"/>
      <c r="F16" s="39"/>
      <c r="G16" s="39"/>
      <c r="H16" s="39"/>
      <c r="I16" s="42"/>
      <c r="J16" s="39"/>
      <c r="K16" s="39"/>
      <c r="L16" s="39"/>
      <c r="M16" s="59"/>
      <c r="N16" s="3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39"/>
      <c r="AD16" s="4"/>
      <c r="AE16" s="4"/>
    </row>
    <row r="17" spans="1:31" s="2" customFormat="1" ht="12.75">
      <c r="A17" s="12"/>
      <c r="B17" s="39"/>
      <c r="C17" s="4"/>
      <c r="D17" s="42"/>
      <c r="E17" s="39"/>
      <c r="F17" s="39"/>
      <c r="G17" s="4"/>
      <c r="H17" s="39"/>
      <c r="I17" s="41"/>
      <c r="J17" s="39"/>
      <c r="K17" s="39"/>
      <c r="L17" s="39"/>
      <c r="M17" s="5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39"/>
      <c r="AD17" s="4"/>
      <c r="AE17" s="4"/>
    </row>
    <row r="18" spans="1:31" ht="12.75">
      <c r="A18" s="4"/>
      <c r="B18" s="4"/>
      <c r="C18" s="12"/>
      <c r="D18" s="4"/>
      <c r="E18" s="4"/>
      <c r="F18" s="39"/>
      <c r="G18" s="4"/>
      <c r="H18" s="4"/>
      <c r="I18" s="41"/>
      <c r="J18" s="39"/>
      <c r="K18" s="3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2.75">
      <c r="A19" s="13"/>
      <c r="B19" s="4"/>
      <c r="C19" s="12"/>
      <c r="D19" s="4"/>
      <c r="E19" s="4"/>
      <c r="F19" s="39"/>
      <c r="G19" s="4"/>
      <c r="H19" s="4"/>
      <c r="I19" s="41"/>
      <c r="J19" s="39"/>
      <c r="K19" s="39"/>
      <c r="L19" s="4"/>
      <c r="M19" s="4"/>
      <c r="N19" s="4"/>
      <c r="O19" s="39"/>
      <c r="P19" s="3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2.75">
      <c r="A20" s="12"/>
      <c r="B20" s="4"/>
      <c r="C20" s="42"/>
      <c r="D20" s="39"/>
      <c r="E20" s="39"/>
      <c r="F20" s="39"/>
      <c r="G20" s="4"/>
      <c r="H20" s="4"/>
      <c r="I20" s="12"/>
      <c r="J20" s="39"/>
      <c r="K20" s="39"/>
      <c r="L20" s="4"/>
      <c r="M20" s="4"/>
      <c r="N20" s="4"/>
      <c r="O20" s="39"/>
      <c r="P20" s="39"/>
      <c r="Q20" s="3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>
      <c r="A21" s="12"/>
      <c r="B21" s="4"/>
      <c r="C21" s="42"/>
      <c r="D21" s="39"/>
      <c r="E21" s="39"/>
      <c r="F21" s="39"/>
      <c r="G21" s="4"/>
      <c r="H21" s="4"/>
      <c r="I21" s="12"/>
      <c r="J21" s="39"/>
      <c r="K21" s="39"/>
      <c r="L21" s="4"/>
      <c r="M21" s="4"/>
      <c r="N21" s="4"/>
      <c r="O21" s="46"/>
      <c r="P21" s="39"/>
      <c r="Q21" s="3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>
      <c r="A22" s="12"/>
      <c r="B22" s="4"/>
      <c r="C22" s="42"/>
      <c r="D22" s="39"/>
      <c r="E22" s="39"/>
      <c r="F22" s="39"/>
      <c r="G22" s="4"/>
      <c r="H22" s="4"/>
      <c r="I22" s="12"/>
      <c r="J22" s="39"/>
      <c r="K22" s="39"/>
      <c r="L22" s="4"/>
      <c r="M22" s="4"/>
      <c r="N22" s="4"/>
      <c r="O22" s="39"/>
      <c r="P22" s="39"/>
      <c r="Q22" s="3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>
      <c r="A23" s="12"/>
      <c r="B23" s="4"/>
      <c r="C23" s="42"/>
      <c r="D23" s="39"/>
      <c r="E23" s="39"/>
      <c r="F23" s="39"/>
      <c r="G23" s="4"/>
      <c r="H23" s="4"/>
      <c r="I23" s="41"/>
      <c r="J23" s="39"/>
      <c r="K23" s="39"/>
      <c r="L23" s="4"/>
      <c r="M23" s="4"/>
      <c r="N23" s="4"/>
      <c r="O23" s="39"/>
      <c r="P23" s="39"/>
      <c r="Q23" s="3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>
      <c r="A24" s="12"/>
      <c r="B24" s="4"/>
      <c r="C24" s="42"/>
      <c r="D24" s="39"/>
      <c r="E24" s="39"/>
      <c r="F24" s="39"/>
      <c r="G24" s="4"/>
      <c r="H24" s="4"/>
      <c r="I24" s="12"/>
      <c r="J24" s="39"/>
      <c r="K24" s="39"/>
      <c r="L24" s="4"/>
      <c r="M24" s="4"/>
      <c r="N24" s="4"/>
      <c r="O24" s="39"/>
      <c r="P24" s="39"/>
      <c r="Q24" s="3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2.75">
      <c r="A25" s="12"/>
      <c r="B25" s="4"/>
      <c r="C25" s="42"/>
      <c r="D25" s="39"/>
      <c r="E25" s="39"/>
      <c r="F25" s="4"/>
      <c r="G25" s="4"/>
      <c r="H25" s="4"/>
      <c r="I25" s="41"/>
      <c r="J25" s="39"/>
      <c r="K25" s="39"/>
      <c r="L25" s="39"/>
      <c r="M25" s="39"/>
      <c r="N25" s="39"/>
      <c r="O25" s="39"/>
      <c r="P25" s="39"/>
      <c r="Q25" s="3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6" customFormat="1" ht="12.75">
      <c r="A26" s="12"/>
      <c r="B26" s="4"/>
      <c r="C26" s="42"/>
      <c r="D26" s="39"/>
      <c r="E26" s="39"/>
      <c r="F26" s="4"/>
      <c r="G26" s="4"/>
      <c r="H26" s="4"/>
      <c r="I26" s="12"/>
      <c r="J26" s="4"/>
      <c r="K26" s="39"/>
      <c r="L26" s="4"/>
      <c r="M26" s="4"/>
      <c r="N26" s="4"/>
      <c r="O26" s="39"/>
      <c r="P26" s="39"/>
      <c r="Q26" s="3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6" customFormat="1" ht="12.75">
      <c r="A27" s="12"/>
      <c r="B27" s="4"/>
      <c r="C27" s="42"/>
      <c r="D27" s="39"/>
      <c r="E27" s="39"/>
      <c r="F27" s="39"/>
      <c r="G27" s="4"/>
      <c r="H27" s="4"/>
      <c r="I27" s="41"/>
      <c r="J27" s="4"/>
      <c r="K27" s="39"/>
      <c r="L27" s="4"/>
      <c r="M27" s="4"/>
      <c r="N27" s="4"/>
      <c r="O27" s="4"/>
      <c r="P27" s="4"/>
      <c r="Q27" s="3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2.75">
      <c r="A28" s="12"/>
      <c r="B28" s="4"/>
      <c r="C28" s="12"/>
      <c r="D28" s="4"/>
      <c r="E28" s="4"/>
      <c r="F28" s="4"/>
      <c r="G28" s="4"/>
      <c r="H28" s="4"/>
      <c r="I28" s="4"/>
      <c r="J28" s="4"/>
      <c r="K28" s="39"/>
      <c r="L28" s="4"/>
      <c r="M28" s="4"/>
      <c r="N28" s="4"/>
      <c r="O28" s="4"/>
      <c r="P28" s="4"/>
      <c r="Q28" s="3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.75">
      <c r="A29" s="4"/>
      <c r="B29" s="4"/>
      <c r="C29" s="12"/>
      <c r="D29" s="4"/>
      <c r="E29" s="4"/>
      <c r="F29" s="4"/>
      <c r="G29" s="4"/>
      <c r="H29" s="4"/>
      <c r="I29" s="4"/>
      <c r="J29" s="4"/>
      <c r="K29" s="39"/>
      <c r="L29" s="4"/>
      <c r="M29" s="4"/>
      <c r="N29" s="4"/>
      <c r="O29" s="4"/>
      <c r="P29" s="4"/>
      <c r="Q29" s="3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ht="12.75">
      <c r="K30" s="51"/>
    </row>
    <row r="31" ht="12.75">
      <c r="K31" s="51"/>
    </row>
    <row r="32" ht="12.75">
      <c r="K32" s="51"/>
    </row>
    <row r="33" ht="12.75">
      <c r="K33" s="51"/>
    </row>
    <row r="34" ht="12.75">
      <c r="K34" s="51"/>
    </row>
    <row r="35" ht="12.75">
      <c r="K35" s="51"/>
    </row>
    <row r="36" ht="12.75">
      <c r="K36" s="51"/>
    </row>
    <row r="37" ht="12.75">
      <c r="K37" s="51"/>
    </row>
    <row r="38" spans="11:16" ht="12.75">
      <c r="K38" s="51"/>
      <c r="O38" s="64"/>
      <c r="P38" s="64"/>
    </row>
    <row r="39" ht="12.75">
      <c r="K39" s="51"/>
    </row>
    <row r="40" spans="7:20" ht="12.75">
      <c r="G40" s="13"/>
      <c r="H40" s="4"/>
      <c r="I40" s="12"/>
      <c r="J40" s="4"/>
      <c r="K40" s="39"/>
      <c r="L40" s="4"/>
      <c r="M40" s="4"/>
      <c r="N40" s="4"/>
      <c r="O40" s="4"/>
      <c r="P40" s="4"/>
      <c r="Q40" s="4"/>
      <c r="R40" s="4"/>
      <c r="S40" s="4"/>
      <c r="T40" s="4"/>
    </row>
    <row r="41" spans="7:20" ht="12.75">
      <c r="G41" s="4"/>
      <c r="H41" s="46"/>
      <c r="I41" s="3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7:20" ht="12.75">
      <c r="G42" s="12"/>
      <c r="H42" s="4"/>
      <c r="I42" s="35"/>
      <c r="J42" s="39"/>
      <c r="K42" s="54"/>
      <c r="L42" s="4"/>
      <c r="M42" s="35"/>
      <c r="N42" s="35"/>
      <c r="O42" s="4"/>
      <c r="P42" s="4"/>
      <c r="Q42" s="35"/>
      <c r="R42" s="35"/>
      <c r="S42" s="4"/>
      <c r="T42" s="35"/>
    </row>
    <row r="43" spans="7:20" ht="12.75">
      <c r="G43" s="12"/>
      <c r="H43" s="4"/>
      <c r="I43" s="12"/>
      <c r="J43" s="39"/>
      <c r="K43" s="39"/>
      <c r="L43" s="4"/>
      <c r="M43" s="4"/>
      <c r="N43" s="4"/>
      <c r="O43" s="4"/>
      <c r="P43" s="4"/>
      <c r="Q43" s="12"/>
      <c r="R43" s="12"/>
      <c r="S43" s="4"/>
      <c r="T43" s="4"/>
    </row>
    <row r="44" spans="7:20" ht="12.75"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7:20" ht="12.75">
      <c r="G45" s="12"/>
      <c r="H45" s="4"/>
      <c r="I45" s="12"/>
      <c r="J45" s="39"/>
      <c r="K45" s="39"/>
      <c r="L45" s="4"/>
      <c r="M45" s="4"/>
      <c r="N45" s="4"/>
      <c r="O45" s="4"/>
      <c r="P45" s="4"/>
      <c r="Q45" s="12"/>
      <c r="R45" s="12"/>
      <c r="S45" s="4"/>
      <c r="T45" s="12"/>
    </row>
    <row r="46" spans="7:20" ht="12.75">
      <c r="G46" s="12"/>
      <c r="H46" s="4"/>
      <c r="I46" s="12"/>
      <c r="J46" s="39"/>
      <c r="K46" s="39"/>
      <c r="L46" s="4"/>
      <c r="M46" s="4"/>
      <c r="N46" s="4"/>
      <c r="O46" s="4"/>
      <c r="P46" s="4"/>
      <c r="Q46" s="12"/>
      <c r="R46" s="12"/>
      <c r="S46" s="4"/>
      <c r="T46" s="12"/>
    </row>
    <row r="47" spans="7:20" ht="12.75">
      <c r="G47" s="12"/>
      <c r="H47" s="4"/>
      <c r="I47" s="12"/>
      <c r="J47" s="39"/>
      <c r="K47" s="39"/>
      <c r="L47" s="4"/>
      <c r="M47" s="4"/>
      <c r="N47" s="4"/>
      <c r="O47" s="4"/>
      <c r="P47" s="4"/>
      <c r="Q47" s="12"/>
      <c r="R47" s="12"/>
      <c r="S47" s="4"/>
      <c r="T47" s="4"/>
    </row>
    <row r="48" spans="7:20" ht="12.75">
      <c r="G48" s="12"/>
      <c r="H48" s="4"/>
      <c r="I48" s="12"/>
      <c r="J48" s="39"/>
      <c r="K48" s="4"/>
      <c r="L48" s="4"/>
      <c r="M48" s="4"/>
      <c r="N48" s="4"/>
      <c r="O48" s="4"/>
      <c r="P48" s="4"/>
      <c r="Q48" s="12"/>
      <c r="R48" s="12"/>
      <c r="S48" s="4"/>
      <c r="T48" s="4"/>
    </row>
    <row r="49" spans="7:20" ht="12.75">
      <c r="G49" s="12"/>
      <c r="H49" s="4"/>
      <c r="I49" s="12"/>
      <c r="J49" s="39"/>
      <c r="K49" s="4"/>
      <c r="L49" s="4"/>
      <c r="M49" s="4"/>
      <c r="N49" s="4"/>
      <c r="O49" s="4"/>
      <c r="P49" s="4"/>
      <c r="Q49" s="12"/>
      <c r="R49" s="12"/>
      <c r="S49" s="4"/>
      <c r="T49" s="4"/>
    </row>
    <row r="50" spans="7:20" ht="12.75">
      <c r="G50" s="12"/>
      <c r="H50" s="4"/>
      <c r="I50" s="12"/>
      <c r="J50" s="39"/>
      <c r="K50" s="4"/>
      <c r="L50" s="4"/>
      <c r="M50" s="4"/>
      <c r="N50" s="4"/>
      <c r="O50" s="4"/>
      <c r="P50" s="4"/>
      <c r="Q50" s="12"/>
      <c r="R50" s="12"/>
      <c r="S50" s="4"/>
      <c r="T50" s="4"/>
    </row>
    <row r="51" spans="7:20" ht="12.75">
      <c r="G51" s="12"/>
      <c r="H51" s="4"/>
      <c r="I51" s="12"/>
      <c r="J51" s="39"/>
      <c r="K51" s="4"/>
      <c r="L51" s="4"/>
      <c r="M51" s="4"/>
      <c r="N51" s="4"/>
      <c r="O51" s="4"/>
      <c r="P51" s="4"/>
      <c r="Q51" s="41"/>
      <c r="R51" s="41"/>
      <c r="S51" s="4"/>
      <c r="T51" s="4"/>
    </row>
    <row r="52" spans="7:20" ht="12.75">
      <c r="G52" s="12"/>
      <c r="H52" s="4"/>
      <c r="I52" s="12"/>
      <c r="J52" s="39"/>
      <c r="K52" s="4"/>
      <c r="L52" s="4"/>
      <c r="M52" s="4"/>
      <c r="N52" s="4"/>
      <c r="O52" s="4"/>
      <c r="P52" s="4"/>
      <c r="Q52" s="41"/>
      <c r="R52" s="41"/>
      <c r="S52" s="4"/>
      <c r="T52" s="4"/>
    </row>
    <row r="53" spans="7:20" ht="12.75">
      <c r="G53" s="12"/>
      <c r="H53" s="4"/>
      <c r="I53" s="12"/>
      <c r="J53" s="39"/>
      <c r="K53" s="4"/>
      <c r="L53" s="4"/>
      <c r="M53" s="4"/>
      <c r="N53" s="4"/>
      <c r="O53" s="4"/>
      <c r="P53" s="4"/>
      <c r="Q53" s="41"/>
      <c r="R53" s="41"/>
      <c r="S53" s="4"/>
      <c r="T53" s="4"/>
    </row>
  </sheetData>
  <sheetProtection/>
  <printOptions gridLines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EDEN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 DISTRICT COUNCIL</dc:creator>
  <cp:keywords/>
  <dc:description/>
  <cp:lastModifiedBy>Ros Richardson</cp:lastModifiedBy>
  <cp:lastPrinted>2009-09-23T11:34:36Z</cp:lastPrinted>
  <dcterms:created xsi:type="dcterms:W3CDTF">2002-05-02T13:17:24Z</dcterms:created>
  <dcterms:modified xsi:type="dcterms:W3CDTF">2019-11-20T12:30:52Z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Rosalyn Richardson</vt:lpwstr>
  </property>
  <property fmtid="{D5CDD505-2E9C-101B-9397-08002B2CF9AE}" pid="4" name="display_urn:schemas-microsoft-com:office:office#Author">
    <vt:lpwstr>Rosalyn Richardson</vt:lpwstr>
  </property>
</Properties>
</file>